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EOB 0661\"/>
    </mc:Choice>
  </mc:AlternateContent>
  <xr:revisionPtr revIDLastSave="0" documentId="8_{A982D17B-CB89-4F24-94D9-AFB23C0C43DA}" xr6:coauthVersionLast="47" xr6:coauthVersionMax="47" xr10:uidLastSave="{00000000-0000-0000-0000-000000000000}"/>
  <bookViews>
    <workbookView xWindow="-120" yWindow="-120" windowWidth="29040" windowHeight="15840" xr2:uid="{09427D76-0060-402E-9255-7D92820FBC20}"/>
  </bookViews>
  <sheets>
    <sheet name="Planilha1" sheetId="1" r:id="rId1"/>
  </sheets>
  <externalReferences>
    <externalReference r:id="rId2"/>
  </externalReferences>
  <definedNames>
    <definedName name="_xlnm.Print_Area" localSheetId="0">Planilha1!$A$1:$O$42</definedName>
    <definedName name="Motorista">[1]SOLICITANTE!$M$3:$M$16</definedName>
    <definedName name="Solicita">[1]SOLICITANTE!$B$3:$B$81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1" l="1"/>
  <c r="N40" i="1" s="1"/>
  <c r="K40" i="1"/>
  <c r="L39" i="1"/>
  <c r="N39" i="1" s="1"/>
  <c r="K39" i="1"/>
  <c r="E39" i="1"/>
  <c r="N38" i="1"/>
  <c r="L38" i="1"/>
  <c r="K38" i="1"/>
  <c r="E38" i="1"/>
  <c r="N37" i="1"/>
  <c r="L37" i="1"/>
  <c r="K37" i="1"/>
  <c r="E37" i="1"/>
  <c r="N36" i="1"/>
  <c r="L36" i="1"/>
  <c r="K36" i="1"/>
  <c r="E36" i="1"/>
  <c r="N35" i="1"/>
  <c r="L35" i="1"/>
  <c r="K35" i="1"/>
  <c r="L34" i="1"/>
  <c r="N34" i="1" s="1"/>
  <c r="K34" i="1"/>
  <c r="L33" i="1"/>
  <c r="N33" i="1" s="1"/>
  <c r="K33" i="1"/>
  <c r="L32" i="1"/>
  <c r="N32" i="1" s="1"/>
  <c r="K32" i="1"/>
  <c r="L31" i="1"/>
  <c r="N31" i="1" s="1"/>
  <c r="K31" i="1"/>
  <c r="N30" i="1"/>
  <c r="L30" i="1"/>
  <c r="K30" i="1"/>
  <c r="L29" i="1"/>
  <c r="N29" i="1" s="1"/>
  <c r="K29" i="1"/>
  <c r="L28" i="1"/>
  <c r="N28" i="1" s="1"/>
  <c r="K28" i="1"/>
  <c r="E28" i="1"/>
  <c r="L27" i="1"/>
  <c r="N27" i="1" s="1"/>
  <c r="K27" i="1"/>
  <c r="E27" i="1"/>
  <c r="L26" i="1"/>
  <c r="N26" i="1" s="1"/>
  <c r="K26" i="1"/>
  <c r="E26" i="1"/>
  <c r="L25" i="1"/>
  <c r="N25" i="1" s="1"/>
  <c r="K25" i="1"/>
  <c r="E25" i="1"/>
  <c r="N24" i="1"/>
  <c r="L24" i="1"/>
  <c r="K24" i="1"/>
  <c r="L23" i="1"/>
  <c r="N23" i="1" s="1"/>
  <c r="K23" i="1"/>
  <c r="E23" i="1"/>
  <c r="L22" i="1"/>
  <c r="N22" i="1" s="1"/>
  <c r="K22" i="1"/>
  <c r="E22" i="1"/>
  <c r="L21" i="1"/>
  <c r="N21" i="1" s="1"/>
  <c r="K21" i="1"/>
  <c r="L20" i="1"/>
  <c r="N20" i="1" s="1"/>
  <c r="K20" i="1"/>
  <c r="L19" i="1"/>
  <c r="N19" i="1" s="1"/>
  <c r="K19" i="1"/>
  <c r="L18" i="1"/>
  <c r="N18" i="1" s="1"/>
  <c r="K18" i="1"/>
  <c r="N17" i="1"/>
  <c r="L17" i="1"/>
  <c r="K17" i="1"/>
  <c r="E17" i="1"/>
  <c r="N16" i="1"/>
  <c r="L16" i="1"/>
  <c r="K16" i="1"/>
  <c r="N15" i="1"/>
  <c r="K15" i="1"/>
  <c r="N14" i="1"/>
  <c r="K14" i="1"/>
  <c r="L13" i="1"/>
  <c r="N13" i="1" s="1"/>
  <c r="K13" i="1"/>
  <c r="E13" i="1"/>
  <c r="L12" i="1"/>
  <c r="N12" i="1" s="1"/>
  <c r="K12" i="1"/>
  <c r="L11" i="1"/>
  <c r="N11" i="1" s="1"/>
  <c r="K11" i="1"/>
  <c r="E11" i="1"/>
  <c r="L10" i="1"/>
  <c r="N10" i="1" s="1"/>
  <c r="K10" i="1"/>
  <c r="E10" i="1"/>
  <c r="N9" i="1"/>
  <c r="K9" i="1"/>
</calcChain>
</file>

<file path=xl/sharedStrings.xml><?xml version="1.0" encoding="utf-8"?>
<sst xmlns="http://schemas.openxmlformats.org/spreadsheetml/2006/main" count="201" uniqueCount="103">
  <si>
    <t>Diário de Bordo - 2022</t>
  </si>
  <si>
    <t>Registro de Movimentação dos Veículos Oficiais</t>
  </si>
  <si>
    <t>PLACA</t>
  </si>
  <si>
    <t>MARCA / MODELO</t>
  </si>
  <si>
    <t>KM INICIAL</t>
  </si>
  <si>
    <t>EOB-0661</t>
  </si>
  <si>
    <t>VW GOL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</si>
  <si>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</si>
  <si>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</si>
  <si>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</si>
  <si>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</si>
  <si>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</si>
  <si>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</si>
  <si>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</si>
  <si>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</si>
  <si>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</si>
  <si>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</si>
  <si>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</si>
  <si>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</si>
  <si>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</si>
  <si>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</si>
  <si>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</si>
  <si>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</si>
  <si>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Wlamir Peruzzetto</t>
  </si>
  <si>
    <t>Marcelo Cabral Chuva</t>
  </si>
  <si>
    <t>Zeladoria</t>
  </si>
  <si>
    <t>Jardim Glória</t>
  </si>
  <si>
    <t>Bairro Jd. Glória</t>
  </si>
  <si>
    <t>Aquisição de materiais para zeladoria</t>
  </si>
  <si>
    <t>Marcos Linhares da Costa</t>
  </si>
  <si>
    <t xml:space="preserve">SOLEMAR </t>
  </si>
  <si>
    <t>Bairro Solemar</t>
  </si>
  <si>
    <t>Verificar buracos e bueiros entúpidos em vias públicas: Rua Adriano Dias dos Santos/ Rua Rubi (Cidade da Criança); Rua Henriqueta Lisboa (Jd. Trevo); Rua Cristiano Solano  (Solemar); Rua Cynthia Giufrida (canto Forte)/ Abastecimento de veículo oficial</t>
  </si>
  <si>
    <t>Verificar bueiros entupidos em vias públicas: Rua Osmar Antoniolli/ Rua Crisólito/Rua Euclides da Cunha/ Rua Hebert de Souza (jd. Imperador)/ Rua Rocha Pombo/ Rua Libero Badaró/ Rua Silvia Dias (V. Sonia)/ Rua Rui Barbosa (Forte)</t>
  </si>
  <si>
    <t>MOT - Pav. ADM - Térreo</t>
  </si>
  <si>
    <t>VILA MIRIM</t>
  </si>
  <si>
    <t>Paço Municipal</t>
  </si>
  <si>
    <t xml:space="preserve">Entrega de ofícios Gabinete Prefeita/ Lavagem de véiculo oficial </t>
  </si>
  <si>
    <t>Anhanguera</t>
  </si>
  <si>
    <t>Entrega de Oficio CIRETRAN</t>
  </si>
  <si>
    <t>Glaucia Flores da Silva</t>
  </si>
  <si>
    <t>FIN - Pav. ADM - 1º andar</t>
  </si>
  <si>
    <t>Boqueirão</t>
  </si>
  <si>
    <t>Bairro Boqueirão</t>
  </si>
  <si>
    <t>Envio de documentos/ Correio Forte</t>
  </si>
  <si>
    <t>Vando Lucas de Moraes</t>
  </si>
  <si>
    <t>Gabinete no. 11 - Pav. VER - 1o. Andar</t>
  </si>
  <si>
    <t>São Paulo</t>
  </si>
  <si>
    <t>ALESP - Reunião com Assessor do Deputado Kenny, Dr. Marcelo Cruz referente emenda destinada à Praia Grande</t>
  </si>
  <si>
    <t>Vereador Marcinho MJ</t>
  </si>
  <si>
    <t>Gabinete no. 14 - Pav. VER - 2o. andar</t>
  </si>
  <si>
    <t>ALESP - Reunião com Dep. Bruno Lima a cerca de emendas parlamentares</t>
  </si>
  <si>
    <t>Rômulo Brasil Rebouças</t>
  </si>
  <si>
    <t>Reunião Gabinete Prefeitura</t>
  </si>
  <si>
    <t>Nailson Araujo Oliveira</t>
  </si>
  <si>
    <t>Secretaria Geral - Pav. ADM - 2º andar</t>
  </si>
  <si>
    <t>Protocolar ofícios</t>
  </si>
  <si>
    <t>Eloy Robson Andrade Catão</t>
  </si>
  <si>
    <t>Gabinete no. 19 - Pav VER - 2o. Andar</t>
  </si>
  <si>
    <t>Reunião SEDUC para tratar sobre protocolos da COVID-19 nas escolas</t>
  </si>
  <si>
    <t xml:space="preserve">Sítio do Campo </t>
  </si>
  <si>
    <t>Bairro Sítio do Campo</t>
  </si>
  <si>
    <t>Abastecimento de veículo oficial</t>
  </si>
  <si>
    <t>Entrega de ofícios No. 03 e 04 no Gabinete da Sra. Prefeita</t>
  </si>
  <si>
    <t>Mirim</t>
  </si>
  <si>
    <t>Bairro Mirim</t>
  </si>
  <si>
    <t>Verificar bueiros entupidos em via pública: Rua Osman Asntoniolli</t>
  </si>
  <si>
    <t>Rafael Lira da Silva</t>
  </si>
  <si>
    <t>Gabinete n° 11 - Pav. VER 2°andar</t>
  </si>
  <si>
    <t>Reunião com Dep. Guilherme Mussi (viagem cancelada no percurso)</t>
  </si>
  <si>
    <t>Renata Zabeu</t>
  </si>
  <si>
    <t>Reunião com Secertária de Transito para tratar de assuntos voltados a melhoria do trânsito e sinalização nas vias públicas</t>
  </si>
  <si>
    <t>Sítio do Campo</t>
  </si>
  <si>
    <t>Participação em evento oficial PDA - 3a. Idade</t>
  </si>
  <si>
    <t>Santos</t>
  </si>
  <si>
    <t>Participação no Fórum do Túnel de Mobilidade Urbana</t>
  </si>
  <si>
    <t>Verificar buracos e bueiros entupidos Rua Rubi/ Rua Euclides da Cunha/ Rua Rui Barbosa</t>
  </si>
  <si>
    <t>Eliana Apareceida Pedrodo</t>
  </si>
  <si>
    <t>Gabinete no. 01 - Pav. VER - 1o. Andar</t>
  </si>
  <si>
    <t>Quietude</t>
  </si>
  <si>
    <t>Bairro Quietude</t>
  </si>
  <si>
    <t>Projeto CMPG _ Parlamento Jovem EM Sebastião Tavares de Oliveita</t>
  </si>
  <si>
    <t>Jd. Glória</t>
  </si>
  <si>
    <t>Projeto CMPG _ Parlamento Jovem (levar) EM Elza de Oliveira Carvalho</t>
  </si>
  <si>
    <t>André Luiz Ribeiro Cozzi</t>
  </si>
  <si>
    <t>Gabinete no. 13 - Pav. VER. 2o. Andar</t>
  </si>
  <si>
    <t xml:space="preserve">Caiçara </t>
  </si>
  <si>
    <t>Bairro Caiçara</t>
  </si>
  <si>
    <t>Fiscalização USAFA Caiçara</t>
  </si>
  <si>
    <t>Projeto CMPG _ Parlamento Jovem (buscar) EM Elza Oliveira de Carvalho</t>
  </si>
  <si>
    <t>José de Jesus Ferreira Gonçalves</t>
  </si>
  <si>
    <t>Envio de ofícios 038, 40, 41 e 42/2022</t>
  </si>
  <si>
    <t xml:space="preserve">Vereador Gugu </t>
  </si>
  <si>
    <t>Gabinete no. 09 - Pav VER - 1o. Andar</t>
  </si>
  <si>
    <t>Reunião Gabinete do Ver. Marcelo Messias para tratar do projeto "Quero Mais Odontologia"/ Abastecimento veículo oficial</t>
  </si>
  <si>
    <t>Verificar buracos em via pública: Rua Aldo Colli</t>
  </si>
  <si>
    <t>Verificar buracos em via pública: Av. Paris</t>
  </si>
  <si>
    <t>Protocolar Ofícios Gabinete Prefeita</t>
  </si>
  <si>
    <t>Verificar buracos em via pública: Av. Wilson de Oliveira e Rua João Prade Gomes</t>
  </si>
  <si>
    <t>Vera Benício</t>
  </si>
  <si>
    <t>Gabinete no. 20 - Pav. VER - 2o. Andar</t>
  </si>
  <si>
    <t>BOQUEIRÃO</t>
  </si>
  <si>
    <t>Reunião com a Presidente do Fundo Social de Solidadariedade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</si>
</sst>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>
      <alignment horizontal="left" vertical="center" wrapText="1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 wrapText="1"/>
      <protection locked="0"/>
    </xf>
    <xf numFmtId="165" fontId="0" fillId="4" borderId="15" xfId="0" applyNumberFormat="1" applyFill="1" applyBorder="1" applyAlignment="1" applyProtection="1">
      <alignment horizontal="center" vertical="center" wrapText="1"/>
      <protection locked="0"/>
    </xf>
    <xf numFmtId="164" fontId="0" fillId="4" borderId="13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13" xfId="1" applyNumberFormat="1" applyFont="1" applyBorder="1" applyAlignment="1" applyProtection="1">
      <alignment horizontal="center" vertical="center" wrapText="1"/>
      <protection locked="0"/>
    </xf>
    <xf numFmtId="1" fontId="10" fillId="4" borderId="1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\2022%20-Controle%20do%20Ve&#237;culo%20EOB-0661.xlsx" TargetMode="External"/><Relationship Id="rId1" Type="http://schemas.openxmlformats.org/officeDocument/2006/relationships/externalLinkPath" Target="/2022/2022%20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  <sheetName val="Plan1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E16" t="str">
            <v>Assessor</v>
          </cell>
          <cell r="J16" t="str">
            <v>GAB10</v>
          </cell>
          <cell r="K16" t="str">
            <v>Gabinete nº 10 - 1º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E45" t="str">
            <v>Agente Administrativo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E46" t="str">
            <v>Auxiliar Técnico Legislativo</v>
          </cell>
          <cell r="F46">
            <v>716</v>
          </cell>
          <cell r="G46">
            <v>43228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E49" t="str">
            <v>Motorista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G50">
            <v>43466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E53" t="str">
            <v>Assistente Legislativo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E55" t="str">
            <v>Operador Técnico em Computação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E57" t="str">
            <v>Agente Administrativo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E58" t="str">
            <v>Escriturário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E61" t="str">
            <v>Vereador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E62" t="str">
            <v>Recepcionista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E64" t="str">
            <v>Agente Administrativo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E69" t="str">
            <v>Escriturário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E70" t="str">
            <v>Ouvidor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E71" t="str">
            <v>Assistente Legislativo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E72" t="str">
            <v>Assessor Parlamentar</v>
          </cell>
          <cell r="F72">
            <v>668</v>
          </cell>
          <cell r="G72">
            <v>43466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E74" t="str">
            <v>Recepcionista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G75">
            <v>44197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E81" t="str">
            <v>Telefonista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J85" t="str">
            <v>GAB14</v>
          </cell>
          <cell r="K85" t="str">
            <v>Gabinete nº 14 - Pav. VER - 2º andar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1D9B1-B5AD-4CDA-959C-927FD6397464}">
  <dimension ref="A1:N40"/>
  <sheetViews>
    <sheetView tabSelected="1" view="pageBreakPreview" zoomScale="60" zoomScaleNormal="100" workbookViewId="0">
      <selection activeCell="G35" sqref="G35"/>
    </sheetView>
  </sheetViews>
  <sheetFormatPr defaultRowHeight="15" x14ac:dyDescent="0.25"/>
  <cols>
    <col min="2" max="2" width="12.5703125" bestFit="1" customWidth="1"/>
    <col min="3" max="3" width="19.7109375" bestFit="1" customWidth="1"/>
    <col min="4" max="4" width="42" customWidth="1"/>
    <col min="5" max="5" width="31.5703125" bestFit="1" customWidth="1"/>
    <col min="6" max="6" width="25.42578125" customWidth="1"/>
    <col min="7" max="7" width="27.85546875" customWidth="1"/>
    <col min="8" max="8" width="44" bestFit="1" customWidth="1"/>
    <col min="9" max="9" width="12" customWidth="1"/>
    <col min="10" max="10" width="15.28515625" customWidth="1"/>
    <col min="11" max="11" width="12" customWidth="1"/>
    <col min="12" max="12" width="11.5703125" customWidth="1"/>
    <col min="14" max="14" width="16.5703125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 t="s">
        <v>6</v>
      </c>
      <c r="E5" s="15"/>
      <c r="F5" s="16"/>
      <c r="G5" s="17"/>
      <c r="H5" s="17"/>
      <c r="I5" s="14"/>
      <c r="L5" s="18">
        <v>66169</v>
      </c>
      <c r="M5" s="19"/>
      <c r="N5" s="20"/>
    </row>
    <row r="6" spans="1:14" ht="15.75" thickBot="1" x14ac:dyDescent="0.3"/>
    <row r="7" spans="1:14" ht="16.5" thickBot="1" x14ac:dyDescent="0.3">
      <c r="A7" s="21" t="s">
        <v>7</v>
      </c>
      <c r="B7" s="21" t="s">
        <v>8</v>
      </c>
      <c r="C7" s="22" t="s">
        <v>9</v>
      </c>
      <c r="D7" s="22" t="s">
        <v>10</v>
      </c>
      <c r="E7" s="23" t="s">
        <v>11</v>
      </c>
      <c r="F7" s="22" t="s">
        <v>12</v>
      </c>
      <c r="G7" s="22" t="s">
        <v>13</v>
      </c>
      <c r="H7" s="23" t="s">
        <v>14</v>
      </c>
      <c r="I7" s="23" t="s">
        <v>15</v>
      </c>
      <c r="J7" s="22"/>
      <c r="K7" s="22"/>
      <c r="L7" s="23" t="s">
        <v>16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17</v>
      </c>
      <c r="J8" s="24" t="s">
        <v>18</v>
      </c>
      <c r="K8" s="24" t="s">
        <v>19</v>
      </c>
      <c r="L8" s="24" t="s">
        <v>20</v>
      </c>
      <c r="M8" s="24" t="s">
        <v>21</v>
      </c>
      <c r="N8" s="24" t="s">
        <v>22</v>
      </c>
    </row>
    <row r="9" spans="1:14" x14ac:dyDescent="0.25">
      <c r="A9" s="25"/>
      <c r="B9" s="26">
        <v>44623</v>
      </c>
      <c r="C9" s="27" t="s">
        <v>23</v>
      </c>
      <c r="D9" s="28" t="s">
        <v>24</v>
      </c>
      <c r="E9" s="29" t="s">
        <v>25</v>
      </c>
      <c r="F9" s="30" t="s">
        <v>26</v>
      </c>
      <c r="G9" s="31" t="s">
        <v>27</v>
      </c>
      <c r="H9" s="27" t="s">
        <v>28</v>
      </c>
      <c r="I9" s="32">
        <v>0.59375</v>
      </c>
      <c r="J9" s="32">
        <v>0.64583333333333337</v>
      </c>
      <c r="K9" s="33">
        <f t="shared" ref="K9:K40" si="0">IF(I9="","",IF(J9="","",J9-I9))</f>
        <v>5.208333333333337E-2</v>
      </c>
      <c r="L9" s="34">
        <v>66169</v>
      </c>
      <c r="M9" s="35">
        <v>66176</v>
      </c>
      <c r="N9" s="36">
        <f t="shared" ref="N9:N40" si="1">IF(M9=0,"",M9-L9)</f>
        <v>7</v>
      </c>
    </row>
    <row r="10" spans="1:14" ht="105" customHeight="1" x14ac:dyDescent="0.25">
      <c r="A10" s="25"/>
      <c r="B10" s="26">
        <v>44624</v>
      </c>
      <c r="C10" s="27" t="s">
        <v>23</v>
      </c>
      <c r="D10" s="28" t="s">
        <v>29</v>
      </c>
      <c r="E10" s="29" t="str">
        <f>IF(D10="","",VLOOKUP(D10,[1]SOLICITANTE!B$3:K$85,10))</f>
        <v>Gabinete nº 22 - Pav. VER - 2º andar</v>
      </c>
      <c r="F10" s="27" t="s">
        <v>30</v>
      </c>
      <c r="G10" s="31" t="s">
        <v>31</v>
      </c>
      <c r="H10" s="37" t="s">
        <v>32</v>
      </c>
      <c r="I10" s="32">
        <v>0.34027777777777773</v>
      </c>
      <c r="J10" s="32">
        <v>0.49305555555555558</v>
      </c>
      <c r="K10" s="33">
        <f t="shared" si="0"/>
        <v>0.15277777777777785</v>
      </c>
      <c r="L10" s="34">
        <f t="shared" ref="L10:L40" si="2">M9</f>
        <v>66176</v>
      </c>
      <c r="M10" s="38">
        <v>66266</v>
      </c>
      <c r="N10" s="36">
        <f t="shared" si="1"/>
        <v>90</v>
      </c>
    </row>
    <row r="11" spans="1:14" ht="105" customHeight="1" x14ac:dyDescent="0.25">
      <c r="A11" s="25"/>
      <c r="B11" s="26">
        <v>44627</v>
      </c>
      <c r="C11" s="27" t="s">
        <v>23</v>
      </c>
      <c r="D11" s="28" t="s">
        <v>29</v>
      </c>
      <c r="E11" s="29" t="str">
        <f>IF(D11="","",VLOOKUP(D11,[1]SOLICITANTE!B$3:K$85,10))</f>
        <v>Gabinete nº 22 - Pav. VER - 2º andar</v>
      </c>
      <c r="F11" s="27" t="s">
        <v>30</v>
      </c>
      <c r="G11" s="31" t="s">
        <v>31</v>
      </c>
      <c r="H11" s="39" t="s">
        <v>33</v>
      </c>
      <c r="I11" s="32">
        <v>0.39583333333333331</v>
      </c>
      <c r="J11" s="32">
        <v>0.52430555555555558</v>
      </c>
      <c r="K11" s="33">
        <f t="shared" si="0"/>
        <v>0.12847222222222227</v>
      </c>
      <c r="L11" s="34">
        <f t="shared" si="2"/>
        <v>66266</v>
      </c>
      <c r="M11" s="38">
        <v>66351</v>
      </c>
      <c r="N11" s="36">
        <f t="shared" si="1"/>
        <v>85</v>
      </c>
    </row>
    <row r="12" spans="1:14" ht="50.1" customHeight="1" x14ac:dyDescent="0.25">
      <c r="A12" s="40"/>
      <c r="B12" s="41">
        <v>44628</v>
      </c>
      <c r="C12" s="39" t="s">
        <v>23</v>
      </c>
      <c r="D12" s="42" t="s">
        <v>23</v>
      </c>
      <c r="E12" s="43" t="s">
        <v>34</v>
      </c>
      <c r="F12" s="44" t="s">
        <v>35</v>
      </c>
      <c r="G12" s="45" t="s">
        <v>36</v>
      </c>
      <c r="H12" s="39" t="s">
        <v>37</v>
      </c>
      <c r="I12" s="46">
        <v>0.33333333333333331</v>
      </c>
      <c r="J12" s="46">
        <v>0.39583333333333331</v>
      </c>
      <c r="K12" s="47">
        <f t="shared" si="0"/>
        <v>6.25E-2</v>
      </c>
      <c r="L12" s="48">
        <f t="shared" si="2"/>
        <v>66351</v>
      </c>
      <c r="M12" s="49">
        <v>66384</v>
      </c>
      <c r="N12" s="50">
        <f t="shared" si="1"/>
        <v>33</v>
      </c>
    </row>
    <row r="13" spans="1:14" x14ac:dyDescent="0.25">
      <c r="A13" s="25"/>
      <c r="B13" s="26">
        <v>44628</v>
      </c>
      <c r="C13" s="27" t="s">
        <v>23</v>
      </c>
      <c r="D13" s="28" t="s">
        <v>29</v>
      </c>
      <c r="E13" s="29" t="str">
        <f>IF(D13="","",VLOOKUP(D13,[1]SOLICITANTE!B$3:K$85,10))</f>
        <v>Gabinete nº 22 - Pav. VER - 2º andar</v>
      </c>
      <c r="F13" s="27" t="s">
        <v>38</v>
      </c>
      <c r="G13" s="31" t="s">
        <v>38</v>
      </c>
      <c r="H13" s="27" t="s">
        <v>39</v>
      </c>
      <c r="I13" s="32">
        <v>0.39930555555555558</v>
      </c>
      <c r="J13" s="32">
        <v>0.45833333333333331</v>
      </c>
      <c r="K13" s="33">
        <f t="shared" si="0"/>
        <v>5.9027777777777735E-2</v>
      </c>
      <c r="L13" s="34">
        <f t="shared" si="2"/>
        <v>66384</v>
      </c>
      <c r="M13" s="38">
        <v>66391</v>
      </c>
      <c r="N13" s="36">
        <f t="shared" si="1"/>
        <v>7</v>
      </c>
    </row>
    <row r="14" spans="1:14" x14ac:dyDescent="0.25">
      <c r="A14" s="25"/>
      <c r="B14" s="26">
        <v>44628</v>
      </c>
      <c r="C14" s="27" t="s">
        <v>23</v>
      </c>
      <c r="D14" s="28" t="s">
        <v>40</v>
      </c>
      <c r="E14" s="29" t="s">
        <v>41</v>
      </c>
      <c r="F14" s="30" t="s">
        <v>42</v>
      </c>
      <c r="G14" s="31" t="s">
        <v>43</v>
      </c>
      <c r="H14" s="27" t="s">
        <v>44</v>
      </c>
      <c r="I14" s="32">
        <v>0.59722222222222221</v>
      </c>
      <c r="J14" s="32">
        <v>0.625</v>
      </c>
      <c r="K14" s="33">
        <f t="shared" si="0"/>
        <v>2.777777777777779E-2</v>
      </c>
      <c r="L14" s="34">
        <v>66391</v>
      </c>
      <c r="M14" s="35">
        <v>66401</v>
      </c>
      <c r="N14" s="36">
        <f t="shared" si="1"/>
        <v>10</v>
      </c>
    </row>
    <row r="15" spans="1:14" ht="50.1" customHeight="1" x14ac:dyDescent="0.25">
      <c r="A15" s="25"/>
      <c r="B15" s="26">
        <v>44629</v>
      </c>
      <c r="C15" s="27" t="s">
        <v>23</v>
      </c>
      <c r="D15" s="28" t="s">
        <v>45</v>
      </c>
      <c r="E15" s="29" t="s">
        <v>46</v>
      </c>
      <c r="F15" s="27" t="s">
        <v>47</v>
      </c>
      <c r="G15" s="31" t="s">
        <v>47</v>
      </c>
      <c r="H15" s="39" t="s">
        <v>48</v>
      </c>
      <c r="I15" s="32">
        <v>0.49305555555555558</v>
      </c>
      <c r="J15" s="32">
        <v>0.72916666666666663</v>
      </c>
      <c r="K15" s="33">
        <f t="shared" si="0"/>
        <v>0.23611111111111105</v>
      </c>
      <c r="L15" s="34">
        <v>66401</v>
      </c>
      <c r="M15" s="38">
        <v>66562</v>
      </c>
      <c r="N15" s="36">
        <f t="shared" si="1"/>
        <v>161</v>
      </c>
    </row>
    <row r="16" spans="1:14" ht="50.1" customHeight="1" x14ac:dyDescent="0.25">
      <c r="A16" s="25"/>
      <c r="B16" s="26">
        <v>44630</v>
      </c>
      <c r="C16" s="27" t="s">
        <v>23</v>
      </c>
      <c r="D16" s="28" t="s">
        <v>49</v>
      </c>
      <c r="E16" s="29" t="s">
        <v>50</v>
      </c>
      <c r="F16" s="27" t="s">
        <v>47</v>
      </c>
      <c r="G16" s="31" t="s">
        <v>47</v>
      </c>
      <c r="H16" s="39" t="s">
        <v>51</v>
      </c>
      <c r="I16" s="32">
        <v>0.41666666666666669</v>
      </c>
      <c r="J16" s="32">
        <v>0.59722222222222221</v>
      </c>
      <c r="K16" s="33">
        <f t="shared" si="0"/>
        <v>0.18055555555555552</v>
      </c>
      <c r="L16" s="34">
        <f t="shared" si="2"/>
        <v>66562</v>
      </c>
      <c r="M16" s="38">
        <v>66718</v>
      </c>
      <c r="N16" s="36">
        <f t="shared" si="1"/>
        <v>156</v>
      </c>
    </row>
    <row r="17" spans="1:14" x14ac:dyDescent="0.25">
      <c r="A17" s="25"/>
      <c r="B17" s="26">
        <v>44631</v>
      </c>
      <c r="C17" s="27" t="s">
        <v>23</v>
      </c>
      <c r="D17" s="28" t="s">
        <v>52</v>
      </c>
      <c r="E17" s="29" t="str">
        <f>IF(D17="","",VLOOKUP(D17,[1]SOLICITANTE!B$3:K$85,10))</f>
        <v>Gabinete nº 04 - Pav.VER - 1º andar</v>
      </c>
      <c r="F17" s="27" t="s">
        <v>35</v>
      </c>
      <c r="G17" s="31" t="s">
        <v>36</v>
      </c>
      <c r="H17" s="27" t="s">
        <v>53</v>
      </c>
      <c r="I17" s="32">
        <v>0.375</v>
      </c>
      <c r="J17" s="32">
        <v>0.47222222222222227</v>
      </c>
      <c r="K17" s="33">
        <f t="shared" si="0"/>
        <v>9.7222222222222265E-2</v>
      </c>
      <c r="L17" s="34">
        <f t="shared" si="2"/>
        <v>66718</v>
      </c>
      <c r="M17" s="38">
        <v>66738</v>
      </c>
      <c r="N17" s="36">
        <f t="shared" si="1"/>
        <v>20</v>
      </c>
    </row>
    <row r="18" spans="1:14" x14ac:dyDescent="0.25">
      <c r="A18" s="25"/>
      <c r="B18" s="26">
        <v>44631</v>
      </c>
      <c r="C18" s="27" t="s">
        <v>23</v>
      </c>
      <c r="D18" s="28" t="s">
        <v>54</v>
      </c>
      <c r="E18" s="29" t="s">
        <v>55</v>
      </c>
      <c r="F18" s="30" t="s">
        <v>35</v>
      </c>
      <c r="G18" s="31" t="s">
        <v>36</v>
      </c>
      <c r="H18" s="27" t="s">
        <v>56</v>
      </c>
      <c r="I18" s="32">
        <v>0.58333333333333337</v>
      </c>
      <c r="J18" s="32">
        <v>0.67361111111111116</v>
      </c>
      <c r="K18" s="33">
        <f t="shared" si="0"/>
        <v>9.027777777777779E-2</v>
      </c>
      <c r="L18" s="34">
        <f t="shared" si="2"/>
        <v>66738</v>
      </c>
      <c r="M18" s="35">
        <v>66772</v>
      </c>
      <c r="N18" s="36">
        <f t="shared" si="1"/>
        <v>34</v>
      </c>
    </row>
    <row r="19" spans="1:14" ht="30" customHeight="1" x14ac:dyDescent="0.25">
      <c r="A19" s="25"/>
      <c r="B19" s="26">
        <v>44631</v>
      </c>
      <c r="C19" s="27" t="s">
        <v>23</v>
      </c>
      <c r="D19" s="28" t="s">
        <v>57</v>
      </c>
      <c r="E19" s="29" t="s">
        <v>58</v>
      </c>
      <c r="F19" s="27" t="s">
        <v>35</v>
      </c>
      <c r="G19" s="31" t="s">
        <v>36</v>
      </c>
      <c r="H19" s="39" t="s">
        <v>59</v>
      </c>
      <c r="I19" s="32">
        <v>0.6875</v>
      </c>
      <c r="J19" s="32">
        <v>0.79166666666666663</v>
      </c>
      <c r="K19" s="33">
        <f t="shared" si="0"/>
        <v>0.10416666666666663</v>
      </c>
      <c r="L19" s="34">
        <f t="shared" si="2"/>
        <v>66772</v>
      </c>
      <c r="M19" s="38">
        <v>66795</v>
      </c>
      <c r="N19" s="36">
        <f t="shared" si="1"/>
        <v>23</v>
      </c>
    </row>
    <row r="20" spans="1:14" ht="30" customHeight="1" x14ac:dyDescent="0.25">
      <c r="A20" s="25"/>
      <c r="B20" s="26">
        <v>44634</v>
      </c>
      <c r="C20" s="27" t="s">
        <v>23</v>
      </c>
      <c r="D20" s="28" t="s">
        <v>23</v>
      </c>
      <c r="E20" s="29" t="s">
        <v>34</v>
      </c>
      <c r="F20" s="30" t="s">
        <v>60</v>
      </c>
      <c r="G20" s="31" t="s">
        <v>61</v>
      </c>
      <c r="H20" s="27" t="s">
        <v>62</v>
      </c>
      <c r="I20" s="32">
        <v>0.34722222222222227</v>
      </c>
      <c r="J20" s="32">
        <v>0.36805555555555558</v>
      </c>
      <c r="K20" s="33">
        <f t="shared" si="0"/>
        <v>2.0833333333333315E-2</v>
      </c>
      <c r="L20" s="34">
        <f t="shared" si="2"/>
        <v>66795</v>
      </c>
      <c r="M20" s="35">
        <v>66801</v>
      </c>
      <c r="N20" s="36">
        <f t="shared" si="1"/>
        <v>6</v>
      </c>
    </row>
    <row r="21" spans="1:14" ht="30" customHeight="1" x14ac:dyDescent="0.25">
      <c r="A21" s="25"/>
      <c r="B21" s="26">
        <v>44634</v>
      </c>
      <c r="C21" s="27" t="s">
        <v>23</v>
      </c>
      <c r="D21" s="28" t="s">
        <v>57</v>
      </c>
      <c r="E21" s="29" t="s">
        <v>58</v>
      </c>
      <c r="F21" s="27" t="s">
        <v>35</v>
      </c>
      <c r="G21" s="31" t="s">
        <v>36</v>
      </c>
      <c r="H21" s="39" t="s">
        <v>63</v>
      </c>
      <c r="I21" s="32">
        <v>0.58333333333333337</v>
      </c>
      <c r="J21" s="32">
        <v>0.62847222222222221</v>
      </c>
      <c r="K21" s="33">
        <f t="shared" si="0"/>
        <v>4.513888888888884E-2</v>
      </c>
      <c r="L21" s="34">
        <f t="shared" si="2"/>
        <v>66801</v>
      </c>
      <c r="M21" s="38">
        <v>66823</v>
      </c>
      <c r="N21" s="36">
        <f t="shared" si="1"/>
        <v>22</v>
      </c>
    </row>
    <row r="22" spans="1:14" ht="30" customHeight="1" x14ac:dyDescent="0.25">
      <c r="A22" s="25"/>
      <c r="B22" s="26">
        <v>44635</v>
      </c>
      <c r="C22" s="27" t="s">
        <v>23</v>
      </c>
      <c r="D22" s="28" t="s">
        <v>52</v>
      </c>
      <c r="E22" s="29" t="str">
        <f>IF(D22="","",VLOOKUP(D22,[1]SOLICITANTE!B$3:K$85,10))</f>
        <v>Gabinete nº 04 - Pav.VER - 1º andar</v>
      </c>
      <c r="F22" s="27" t="s">
        <v>35</v>
      </c>
      <c r="G22" s="31" t="s">
        <v>36</v>
      </c>
      <c r="H22" s="27" t="s">
        <v>53</v>
      </c>
      <c r="I22" s="32">
        <v>0.39583333333333331</v>
      </c>
      <c r="J22" s="32">
        <v>0.47222222222222227</v>
      </c>
      <c r="K22" s="33">
        <f t="shared" si="0"/>
        <v>7.6388888888888951E-2</v>
      </c>
      <c r="L22" s="34">
        <f t="shared" si="2"/>
        <v>66823</v>
      </c>
      <c r="M22" s="38">
        <v>66846</v>
      </c>
      <c r="N22" s="36">
        <f t="shared" si="1"/>
        <v>23</v>
      </c>
    </row>
    <row r="23" spans="1:14" ht="30" customHeight="1" x14ac:dyDescent="0.25">
      <c r="A23" s="25"/>
      <c r="B23" s="26">
        <v>44636</v>
      </c>
      <c r="C23" s="27" t="s">
        <v>23</v>
      </c>
      <c r="D23" s="28" t="s">
        <v>29</v>
      </c>
      <c r="E23" s="29" t="str">
        <f>IF(D23="","",VLOOKUP(D23,[1]SOLICITANTE!B$3:K$85,10))</f>
        <v>Gabinete nº 22 - Pav. VER - 2º andar</v>
      </c>
      <c r="F23" s="27" t="s">
        <v>64</v>
      </c>
      <c r="G23" s="31" t="s">
        <v>65</v>
      </c>
      <c r="H23" s="39" t="s">
        <v>66</v>
      </c>
      <c r="I23" s="32">
        <v>0.375</v>
      </c>
      <c r="J23" s="32">
        <v>0.46527777777777773</v>
      </c>
      <c r="K23" s="33">
        <f t="shared" si="0"/>
        <v>9.0277777777777735E-2</v>
      </c>
      <c r="L23" s="34">
        <f t="shared" si="2"/>
        <v>66846</v>
      </c>
      <c r="M23" s="38">
        <v>66869</v>
      </c>
      <c r="N23" s="36">
        <f t="shared" si="1"/>
        <v>23</v>
      </c>
    </row>
    <row r="24" spans="1:14" ht="30" customHeight="1" x14ac:dyDescent="0.25">
      <c r="A24" s="25"/>
      <c r="B24" s="26">
        <v>44636</v>
      </c>
      <c r="C24" s="27" t="s">
        <v>23</v>
      </c>
      <c r="D24" s="27" t="s">
        <v>67</v>
      </c>
      <c r="E24" s="29" t="s">
        <v>68</v>
      </c>
      <c r="F24" s="30" t="s">
        <v>47</v>
      </c>
      <c r="G24" s="31" t="s">
        <v>47</v>
      </c>
      <c r="H24" s="39" t="s">
        <v>69</v>
      </c>
      <c r="I24" s="32">
        <v>0.58333333333333337</v>
      </c>
      <c r="J24" s="32">
        <v>0.66319444444444442</v>
      </c>
      <c r="K24" s="33">
        <f t="shared" si="0"/>
        <v>7.9861111111111049E-2</v>
      </c>
      <c r="L24" s="34">
        <f t="shared" si="2"/>
        <v>66869</v>
      </c>
      <c r="M24" s="35">
        <v>66979</v>
      </c>
      <c r="N24" s="36">
        <f t="shared" si="1"/>
        <v>110</v>
      </c>
    </row>
    <row r="25" spans="1:14" ht="50.1" customHeight="1" x14ac:dyDescent="0.25">
      <c r="A25" s="25"/>
      <c r="B25" s="26">
        <v>44637</v>
      </c>
      <c r="C25" s="27" t="s">
        <v>23</v>
      </c>
      <c r="D25" s="28" t="s">
        <v>70</v>
      </c>
      <c r="E25" s="29" t="str">
        <f>IF(D25="","",VLOOKUP(D25,[1]SOLICITANTE!B$3:K$85,10))</f>
        <v>Gabinete nº 21 - Pav. VER - 2º andar</v>
      </c>
      <c r="F25" s="27" t="s">
        <v>35</v>
      </c>
      <c r="G25" s="31" t="s">
        <v>36</v>
      </c>
      <c r="H25" s="39" t="s">
        <v>71</v>
      </c>
      <c r="I25" s="32">
        <v>0.41666666666666669</v>
      </c>
      <c r="J25" s="32">
        <v>0.52083333333333337</v>
      </c>
      <c r="K25" s="33">
        <f t="shared" si="0"/>
        <v>0.10416666666666669</v>
      </c>
      <c r="L25" s="34">
        <f t="shared" si="2"/>
        <v>66979</v>
      </c>
      <c r="M25" s="38">
        <v>66986</v>
      </c>
      <c r="N25" s="36">
        <f t="shared" si="1"/>
        <v>7</v>
      </c>
    </row>
    <row r="26" spans="1:14" ht="30" customHeight="1" x14ac:dyDescent="0.25">
      <c r="A26" s="40"/>
      <c r="B26" s="41">
        <v>44637</v>
      </c>
      <c r="C26" s="39" t="s">
        <v>23</v>
      </c>
      <c r="D26" s="42" t="s">
        <v>70</v>
      </c>
      <c r="E26" s="43" t="str">
        <f>IF(D26="","",VLOOKUP(D26,[1]SOLICITANTE!B$3:K$85,10))</f>
        <v>Gabinete nº 21 - Pav. VER - 2º andar</v>
      </c>
      <c r="F26" s="44" t="s">
        <v>72</v>
      </c>
      <c r="G26" s="45" t="s">
        <v>61</v>
      </c>
      <c r="H26" s="39" t="s">
        <v>73</v>
      </c>
      <c r="I26" s="46">
        <v>0.58333333333333337</v>
      </c>
      <c r="J26" s="46">
        <v>0.75694444444444453</v>
      </c>
      <c r="K26" s="47">
        <f t="shared" si="0"/>
        <v>0.17361111111111116</v>
      </c>
      <c r="L26" s="48">
        <f t="shared" si="2"/>
        <v>66986</v>
      </c>
      <c r="M26" s="49">
        <v>66994</v>
      </c>
      <c r="N26" s="50">
        <f t="shared" si="1"/>
        <v>8</v>
      </c>
    </row>
    <row r="27" spans="1:14" ht="30" customHeight="1" x14ac:dyDescent="0.25">
      <c r="A27" s="25"/>
      <c r="B27" s="26">
        <v>44638</v>
      </c>
      <c r="C27" s="27" t="s">
        <v>23</v>
      </c>
      <c r="D27" s="28" t="s">
        <v>70</v>
      </c>
      <c r="E27" s="29" t="str">
        <f>IF(D27="","",VLOOKUP(D27,[1]SOLICITANTE!B$3:K$85,10))</f>
        <v>Gabinete nº 21 - Pav. VER - 2º andar</v>
      </c>
      <c r="F27" s="30" t="s">
        <v>74</v>
      </c>
      <c r="G27" s="31" t="s">
        <v>74</v>
      </c>
      <c r="H27" s="39" t="s">
        <v>75</v>
      </c>
      <c r="I27" s="32">
        <v>0.29166666666666669</v>
      </c>
      <c r="J27" s="32">
        <v>0.58333333333333337</v>
      </c>
      <c r="K27" s="33">
        <f t="shared" si="0"/>
        <v>0.29166666666666669</v>
      </c>
      <c r="L27" s="34">
        <f t="shared" si="2"/>
        <v>66994</v>
      </c>
      <c r="M27" s="35">
        <v>67054</v>
      </c>
      <c r="N27" s="36">
        <f t="shared" si="1"/>
        <v>60</v>
      </c>
    </row>
    <row r="28" spans="1:14" ht="50.1" customHeight="1" x14ac:dyDescent="0.25">
      <c r="A28" s="25"/>
      <c r="B28" s="26">
        <v>44641</v>
      </c>
      <c r="C28" s="27" t="s">
        <v>23</v>
      </c>
      <c r="D28" s="28" t="s">
        <v>29</v>
      </c>
      <c r="E28" s="29" t="str">
        <f>IF(D28="","",VLOOKUP(D28,[1]SOLICITANTE!B$3:K$85,10))</f>
        <v>Gabinete nº 22 - Pav. VER - 2º andar</v>
      </c>
      <c r="F28" s="27" t="s">
        <v>30</v>
      </c>
      <c r="G28" s="31" t="s">
        <v>31</v>
      </c>
      <c r="H28" s="39" t="s">
        <v>76</v>
      </c>
      <c r="I28" s="32">
        <v>0.39583333333333331</v>
      </c>
      <c r="J28" s="32">
        <v>0.48958333333333331</v>
      </c>
      <c r="K28" s="33">
        <f t="shared" si="0"/>
        <v>9.375E-2</v>
      </c>
      <c r="L28" s="34">
        <f t="shared" si="2"/>
        <v>67054</v>
      </c>
      <c r="M28" s="38">
        <v>67093</v>
      </c>
      <c r="N28" s="36">
        <f t="shared" si="1"/>
        <v>39</v>
      </c>
    </row>
    <row r="29" spans="1:14" x14ac:dyDescent="0.25">
      <c r="A29" s="25"/>
      <c r="B29" s="26">
        <v>44641</v>
      </c>
      <c r="C29" s="27" t="s">
        <v>23</v>
      </c>
      <c r="D29" s="28" t="s">
        <v>54</v>
      </c>
      <c r="E29" s="29" t="s">
        <v>55</v>
      </c>
      <c r="F29" s="30" t="s">
        <v>35</v>
      </c>
      <c r="G29" s="31" t="s">
        <v>36</v>
      </c>
      <c r="H29" s="27" t="s">
        <v>56</v>
      </c>
      <c r="I29" s="32">
        <v>0.58333333333333337</v>
      </c>
      <c r="J29" s="32">
        <v>0.67361111111111116</v>
      </c>
      <c r="K29" s="33">
        <f t="shared" si="0"/>
        <v>9.027777777777779E-2</v>
      </c>
      <c r="L29" s="34">
        <f t="shared" si="2"/>
        <v>67093</v>
      </c>
      <c r="M29" s="35">
        <v>67118</v>
      </c>
      <c r="N29" s="36">
        <f t="shared" si="1"/>
        <v>25</v>
      </c>
    </row>
    <row r="30" spans="1:14" ht="30" customHeight="1" x14ac:dyDescent="0.25">
      <c r="A30" s="25"/>
      <c r="B30" s="26">
        <v>44642</v>
      </c>
      <c r="C30" s="27" t="s">
        <v>23</v>
      </c>
      <c r="D30" s="27" t="s">
        <v>77</v>
      </c>
      <c r="E30" s="29" t="s">
        <v>78</v>
      </c>
      <c r="F30" s="27" t="s">
        <v>79</v>
      </c>
      <c r="G30" s="31" t="s">
        <v>80</v>
      </c>
      <c r="H30" s="39" t="s">
        <v>81</v>
      </c>
      <c r="I30" s="32">
        <v>0.54166666666666663</v>
      </c>
      <c r="J30" s="32">
        <v>0.57986111111111105</v>
      </c>
      <c r="K30" s="33">
        <f t="shared" si="0"/>
        <v>3.819444444444442E-2</v>
      </c>
      <c r="L30" s="34">
        <f t="shared" si="2"/>
        <v>67118</v>
      </c>
      <c r="M30" s="38">
        <v>67138</v>
      </c>
      <c r="N30" s="36">
        <f t="shared" si="1"/>
        <v>20</v>
      </c>
    </row>
    <row r="31" spans="1:14" ht="30" customHeight="1" x14ac:dyDescent="0.25">
      <c r="A31" s="25"/>
      <c r="B31" s="26">
        <v>44643</v>
      </c>
      <c r="C31" s="27" t="s">
        <v>23</v>
      </c>
      <c r="D31" s="27" t="s">
        <v>77</v>
      </c>
      <c r="E31" s="29" t="s">
        <v>78</v>
      </c>
      <c r="F31" s="27" t="s">
        <v>82</v>
      </c>
      <c r="G31" s="31" t="s">
        <v>27</v>
      </c>
      <c r="H31" s="39" t="s">
        <v>83</v>
      </c>
      <c r="I31" s="32">
        <v>0.35416666666666669</v>
      </c>
      <c r="J31" s="32">
        <v>0.38194444444444442</v>
      </c>
      <c r="K31" s="33">
        <f t="shared" si="0"/>
        <v>2.7777777777777735E-2</v>
      </c>
      <c r="L31" s="34">
        <f t="shared" si="2"/>
        <v>67138</v>
      </c>
      <c r="M31" s="38">
        <v>67147</v>
      </c>
      <c r="N31" s="36">
        <f t="shared" si="1"/>
        <v>9</v>
      </c>
    </row>
    <row r="32" spans="1:14" ht="60" x14ac:dyDescent="0.25">
      <c r="A32" s="25"/>
      <c r="B32" s="26">
        <v>44643</v>
      </c>
      <c r="C32" s="27" t="s">
        <v>23</v>
      </c>
      <c r="D32" s="27" t="s">
        <v>84</v>
      </c>
      <c r="E32" s="29" t="s">
        <v>85</v>
      </c>
      <c r="F32" s="30" t="s">
        <v>86</v>
      </c>
      <c r="G32" s="31" t="s">
        <v>87</v>
      </c>
      <c r="H32" s="39" t="s">
        <v>88</v>
      </c>
      <c r="I32" s="32">
        <v>0.44444444444444442</v>
      </c>
      <c r="J32" s="32">
        <v>0.47916666666666669</v>
      </c>
      <c r="K32" s="33">
        <f t="shared" si="0"/>
        <v>3.4722222222222265E-2</v>
      </c>
      <c r="L32" s="34">
        <f t="shared" si="2"/>
        <v>67147</v>
      </c>
      <c r="M32" s="35">
        <v>67180</v>
      </c>
      <c r="N32" s="36">
        <f t="shared" si="1"/>
        <v>33</v>
      </c>
    </row>
    <row r="33" spans="1:14" ht="30" customHeight="1" x14ac:dyDescent="0.25">
      <c r="A33" s="25"/>
      <c r="B33" s="26">
        <v>44643</v>
      </c>
      <c r="C33" s="27" t="s">
        <v>23</v>
      </c>
      <c r="D33" s="27" t="s">
        <v>77</v>
      </c>
      <c r="E33" s="29" t="s">
        <v>78</v>
      </c>
      <c r="F33" s="27" t="s">
        <v>82</v>
      </c>
      <c r="G33" s="31" t="s">
        <v>27</v>
      </c>
      <c r="H33" s="39" t="s">
        <v>89</v>
      </c>
      <c r="I33" s="32">
        <v>0.51041666666666663</v>
      </c>
      <c r="J33" s="32">
        <v>0.53125</v>
      </c>
      <c r="K33" s="33">
        <f t="shared" si="0"/>
        <v>2.083333333333337E-2</v>
      </c>
      <c r="L33" s="34">
        <f t="shared" si="2"/>
        <v>67180</v>
      </c>
      <c r="M33" s="38">
        <v>67188</v>
      </c>
      <c r="N33" s="36">
        <f t="shared" si="1"/>
        <v>8</v>
      </c>
    </row>
    <row r="34" spans="1:14" x14ac:dyDescent="0.25">
      <c r="A34" s="25"/>
      <c r="B34" s="26">
        <v>44643</v>
      </c>
      <c r="C34" s="27" t="s">
        <v>23</v>
      </c>
      <c r="D34" s="28" t="s">
        <v>90</v>
      </c>
      <c r="E34" s="29" t="s">
        <v>55</v>
      </c>
      <c r="F34" s="30" t="s">
        <v>35</v>
      </c>
      <c r="G34" s="31" t="s">
        <v>36</v>
      </c>
      <c r="H34" s="27" t="s">
        <v>91</v>
      </c>
      <c r="I34" s="32">
        <v>0.625</v>
      </c>
      <c r="J34" s="32">
        <v>0.67361111111111116</v>
      </c>
      <c r="K34" s="33">
        <f t="shared" si="0"/>
        <v>4.861111111111116E-2</v>
      </c>
      <c r="L34" s="34">
        <f t="shared" si="2"/>
        <v>67188</v>
      </c>
      <c r="M34" s="35">
        <v>67208</v>
      </c>
      <c r="N34" s="36">
        <f t="shared" si="1"/>
        <v>20</v>
      </c>
    </row>
    <row r="35" spans="1:14" ht="60" customHeight="1" x14ac:dyDescent="0.25">
      <c r="A35" s="25"/>
      <c r="B35" s="26">
        <v>44644</v>
      </c>
      <c r="C35" s="27" t="s">
        <v>23</v>
      </c>
      <c r="D35" s="27" t="s">
        <v>92</v>
      </c>
      <c r="E35" s="29" t="s">
        <v>93</v>
      </c>
      <c r="F35" s="27" t="s">
        <v>47</v>
      </c>
      <c r="G35" s="31" t="s">
        <v>47</v>
      </c>
      <c r="H35" s="39" t="s">
        <v>94</v>
      </c>
      <c r="I35" s="32">
        <v>0.52083333333333337</v>
      </c>
      <c r="J35" s="32">
        <v>0.8125</v>
      </c>
      <c r="K35" s="33">
        <f t="shared" si="0"/>
        <v>0.29166666666666663</v>
      </c>
      <c r="L35" s="34">
        <f t="shared" si="2"/>
        <v>67208</v>
      </c>
      <c r="M35" s="38">
        <v>67365</v>
      </c>
      <c r="N35" s="36">
        <f t="shared" si="1"/>
        <v>157</v>
      </c>
    </row>
    <row r="36" spans="1:14" ht="30" customHeight="1" x14ac:dyDescent="0.25">
      <c r="A36" s="25"/>
      <c r="B36" s="26">
        <v>44645</v>
      </c>
      <c r="C36" s="27" t="s">
        <v>23</v>
      </c>
      <c r="D36" s="28" t="s">
        <v>29</v>
      </c>
      <c r="E36" s="29" t="str">
        <f>IF(D36="","",VLOOKUP(D36,[1]SOLICITANTE!B$3:K$85,10))</f>
        <v>Gabinete nº 22 - Pav. VER - 2º andar</v>
      </c>
      <c r="F36" s="27" t="s">
        <v>64</v>
      </c>
      <c r="G36" s="31" t="s">
        <v>65</v>
      </c>
      <c r="H36" s="39" t="s">
        <v>95</v>
      </c>
      <c r="I36" s="32">
        <v>0.375</v>
      </c>
      <c r="J36" s="32">
        <v>0.4236111111111111</v>
      </c>
      <c r="K36" s="33">
        <f t="shared" si="0"/>
        <v>4.8611111111111105E-2</v>
      </c>
      <c r="L36" s="34">
        <f t="shared" si="2"/>
        <v>67365</v>
      </c>
      <c r="M36" s="38">
        <v>67386</v>
      </c>
      <c r="N36" s="36">
        <f t="shared" si="1"/>
        <v>21</v>
      </c>
    </row>
    <row r="37" spans="1:14" x14ac:dyDescent="0.25">
      <c r="A37" s="25"/>
      <c r="B37" s="26">
        <v>44645</v>
      </c>
      <c r="C37" s="27" t="s">
        <v>23</v>
      </c>
      <c r="D37" s="28" t="s">
        <v>29</v>
      </c>
      <c r="E37" s="29" t="str">
        <f>IF(D37="","",VLOOKUP(D37,[1]SOLICITANTE!B$3:K$85,10))</f>
        <v>Gabinete nº 22 - Pav. VER - 2º andar</v>
      </c>
      <c r="F37" s="27" t="s">
        <v>42</v>
      </c>
      <c r="G37" s="31" t="s">
        <v>43</v>
      </c>
      <c r="H37" s="27" t="s">
        <v>96</v>
      </c>
      <c r="I37" s="32">
        <v>0.57291666666666663</v>
      </c>
      <c r="J37" s="32">
        <v>0.61111111111111105</v>
      </c>
      <c r="K37" s="33">
        <f t="shared" si="0"/>
        <v>3.819444444444442E-2</v>
      </c>
      <c r="L37" s="34">
        <f t="shared" si="2"/>
        <v>67386</v>
      </c>
      <c r="M37" s="38">
        <v>67392</v>
      </c>
      <c r="N37" s="36">
        <f t="shared" si="1"/>
        <v>6</v>
      </c>
    </row>
    <row r="38" spans="1:14" x14ac:dyDescent="0.25">
      <c r="A38" s="25"/>
      <c r="B38" s="26">
        <v>44648</v>
      </c>
      <c r="C38" s="27" t="s">
        <v>23</v>
      </c>
      <c r="D38" s="28" t="s">
        <v>29</v>
      </c>
      <c r="E38" s="29" t="str">
        <f>IF(D38="","",VLOOKUP(D38,[1]SOLICITANTE!B$3:K$85,10))</f>
        <v>Gabinete nº 22 - Pav. VER - 2º andar</v>
      </c>
      <c r="F38" s="27" t="s">
        <v>35</v>
      </c>
      <c r="G38" s="31" t="s">
        <v>36</v>
      </c>
      <c r="H38" s="27" t="s">
        <v>97</v>
      </c>
      <c r="I38" s="32">
        <v>0.375</v>
      </c>
      <c r="J38" s="32">
        <v>0.4236111111111111</v>
      </c>
      <c r="K38" s="33">
        <f t="shared" si="0"/>
        <v>4.8611111111111105E-2</v>
      </c>
      <c r="L38" s="34">
        <f t="shared" si="2"/>
        <v>67392</v>
      </c>
      <c r="M38" s="38">
        <v>67418</v>
      </c>
      <c r="N38" s="36">
        <f t="shared" si="1"/>
        <v>26</v>
      </c>
    </row>
    <row r="39" spans="1:14" ht="30" customHeight="1" x14ac:dyDescent="0.25">
      <c r="A39" s="25"/>
      <c r="B39" s="26">
        <v>44648</v>
      </c>
      <c r="C39" s="27" t="s">
        <v>23</v>
      </c>
      <c r="D39" s="28" t="s">
        <v>29</v>
      </c>
      <c r="E39" s="29" t="str">
        <f>IF(D39="","",VLOOKUP(D39,[1]SOLICITANTE!B$3:K$85,10))</f>
        <v>Gabinete nº 22 - Pav. VER - 2º andar</v>
      </c>
      <c r="F39" s="27" t="s">
        <v>86</v>
      </c>
      <c r="G39" s="31" t="s">
        <v>87</v>
      </c>
      <c r="H39" s="39" t="s">
        <v>98</v>
      </c>
      <c r="I39" s="32">
        <v>0.59027777777777779</v>
      </c>
      <c r="J39" s="32">
        <v>0.62847222222222221</v>
      </c>
      <c r="K39" s="33">
        <f t="shared" si="0"/>
        <v>3.819444444444442E-2</v>
      </c>
      <c r="L39" s="34">
        <f t="shared" si="2"/>
        <v>67418</v>
      </c>
      <c r="M39" s="38">
        <v>67450</v>
      </c>
      <c r="N39" s="36">
        <f t="shared" si="1"/>
        <v>32</v>
      </c>
    </row>
    <row r="40" spans="1:14" ht="30" customHeight="1" x14ac:dyDescent="0.25">
      <c r="A40" s="25"/>
      <c r="B40" s="26">
        <v>44651</v>
      </c>
      <c r="C40" s="27" t="s">
        <v>23</v>
      </c>
      <c r="D40" s="28" t="s">
        <v>99</v>
      </c>
      <c r="E40" s="29" t="s">
        <v>100</v>
      </c>
      <c r="F40" s="30" t="s">
        <v>101</v>
      </c>
      <c r="G40" s="31" t="s">
        <v>43</v>
      </c>
      <c r="H40" s="39" t="s">
        <v>102</v>
      </c>
      <c r="I40" s="32">
        <v>0.66666666666666663</v>
      </c>
      <c r="J40" s="32">
        <v>0.71180555555555547</v>
      </c>
      <c r="K40" s="33">
        <f t="shared" si="0"/>
        <v>4.513888888888884E-2</v>
      </c>
      <c r="L40" s="34">
        <f t="shared" si="2"/>
        <v>67450</v>
      </c>
      <c r="M40" s="35">
        <v>67465</v>
      </c>
      <c r="N40" s="36">
        <f t="shared" si="1"/>
        <v>15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2">
    <dataValidation type="list" allowBlank="1" showInputMessage="1" showErrorMessage="1" sqref="D18 D29" xr:uid="{102D7376-02D3-412C-9383-E7BA964BCA75}">
      <formula1>Solicita</formula1>
    </dataValidation>
    <dataValidation type="list" allowBlank="1" showInputMessage="1" showErrorMessage="1" sqref="D15:D16 D35 D30:D33 C9:C40" xr:uid="{14A490FC-ED1E-4C63-BDC2-8C1E4B89E8CE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3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2023-06-01T18:40:00Z</dcterms:created>
  <dcterms:modified xsi:type="dcterms:W3CDTF">2023-06-01T18:46:34Z</dcterms:modified>
</cp:coreProperties>
</file>