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2\FCP 2153\xls NOVO\"/>
    </mc:Choice>
  </mc:AlternateContent>
  <xr:revisionPtr revIDLastSave="0" documentId="8_{44FC5E65-A390-4CD2-95C1-5B0B4278FA56}" xr6:coauthVersionLast="47" xr6:coauthVersionMax="47" xr10:uidLastSave="{00000000-0000-0000-0000-000000000000}"/>
  <bookViews>
    <workbookView xWindow="-120" yWindow="-120" windowWidth="29040" windowHeight="15840" xr2:uid="{8876E412-46C4-44E1-B69B-110B1A653B5E}"/>
  </bookViews>
  <sheets>
    <sheet name="Planilha1" sheetId="1" r:id="rId1"/>
  </sheets>
  <externalReferences>
    <externalReference r:id="rId2"/>
  </externalReferences>
  <definedNames>
    <definedName name="_xlnm.Print_Area" localSheetId="0">Planilha1!$A$1:$O$28</definedName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1" l="1"/>
  <c r="N26" i="1" s="1"/>
  <c r="K26" i="1"/>
  <c r="L25" i="1"/>
  <c r="N25" i="1" s="1"/>
  <c r="K25" i="1"/>
  <c r="L24" i="1"/>
  <c r="N24" i="1" s="1"/>
  <c r="K24" i="1"/>
  <c r="N23" i="1"/>
  <c r="K23" i="1"/>
  <c r="E23" i="1"/>
  <c r="L22" i="1"/>
  <c r="N22" i="1" s="1"/>
  <c r="K22" i="1"/>
  <c r="N21" i="1"/>
  <c r="L21" i="1"/>
  <c r="K21" i="1"/>
  <c r="E21" i="1"/>
  <c r="L20" i="1"/>
  <c r="N20" i="1" s="1"/>
  <c r="K20" i="1"/>
  <c r="L19" i="1"/>
  <c r="N19" i="1" s="1"/>
  <c r="K19" i="1"/>
  <c r="E19" i="1"/>
  <c r="L18" i="1"/>
  <c r="N18" i="1" s="1"/>
  <c r="K18" i="1"/>
  <c r="E18" i="1"/>
  <c r="L17" i="1"/>
  <c r="N17" i="1" s="1"/>
  <c r="K17" i="1"/>
  <c r="E17" i="1"/>
  <c r="L16" i="1"/>
  <c r="N16" i="1" s="1"/>
  <c r="K16" i="1"/>
  <c r="L15" i="1"/>
  <c r="N15" i="1" s="1"/>
  <c r="K15" i="1"/>
  <c r="E15" i="1"/>
  <c r="L14" i="1"/>
  <c r="N14" i="1" s="1"/>
  <c r="K14" i="1"/>
  <c r="E14" i="1"/>
  <c r="N13" i="1"/>
  <c r="K13" i="1"/>
  <c r="N12" i="1"/>
  <c r="K12" i="1"/>
  <c r="N11" i="1"/>
  <c r="K11" i="1"/>
  <c r="E11" i="1"/>
  <c r="N10" i="1"/>
  <c r="K10" i="1"/>
  <c r="E10" i="1"/>
</calcChain>
</file>

<file path=xl/sharedStrings.xml><?xml version="1.0" encoding="utf-8"?>
<sst xmlns="http://schemas.openxmlformats.org/spreadsheetml/2006/main" count="117" uniqueCount="71">
  <si>
    <t>-</t>
  </si>
  <si>
    <t>Diário de Bordo - 2022</t>
  </si>
  <si>
    <t>Registro de Movimentação dos Veículos Oficiais</t>
  </si>
  <si>
    <t>PLACA</t>
  </si>
  <si>
    <t>MARCA / MODELO</t>
  </si>
  <si>
    <t>KM INICIAL</t>
  </si>
  <si>
    <t>FCP 2153</t>
  </si>
  <si>
    <t>VW GOL</t>
  </si>
  <si>
    <t>Requis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</si>
  <si>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</si>
  <si>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</si>
  <si>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</si>
  <si>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</si>
  <si>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</si>
  <si>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</si>
  <si>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</si>
  <si>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</si>
  <si>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</si>
  <si>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</si>
  <si>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</si>
  <si>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</si>
  <si>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</si>
  <si>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</si>
  <si>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</si>
  <si>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Felipe Simões Gomes</t>
  </si>
  <si>
    <t>Emerson Camargo</t>
  </si>
  <si>
    <t>VILA MIRIM</t>
  </si>
  <si>
    <t>Paço Municipal</t>
  </si>
  <si>
    <t>Reunião SEAD</t>
  </si>
  <si>
    <t>Angélica Maria dos Santos</t>
  </si>
  <si>
    <t>Micheli Menezes Costa Machado</t>
  </si>
  <si>
    <t>Entrega de ofício Gabinete Prefeita</t>
  </si>
  <si>
    <t>Glaucia Flores da Silva</t>
  </si>
  <si>
    <t>FIN - Pav. ADM - 1º andar</t>
  </si>
  <si>
    <t>Guilhermina</t>
  </si>
  <si>
    <t>Atacadão - Aquisição de garrafas térmicas</t>
  </si>
  <si>
    <t>Vera Benício</t>
  </si>
  <si>
    <r>
      <t>Gabinete n</t>
    </r>
    <r>
      <rPr>
        <sz val="10"/>
        <color theme="1"/>
        <rFont val="Calibri"/>
        <family val="2"/>
      </rPr>
      <t>◦</t>
    </r>
    <r>
      <rPr>
        <sz val="7.8"/>
        <color theme="1"/>
        <rFont val="Calibri"/>
        <family val="2"/>
      </rPr>
      <t>20 - Pav VER - 2◦andar</t>
    </r>
  </si>
  <si>
    <t>Jardim Real</t>
  </si>
  <si>
    <t>Bairro Jardim Real</t>
  </si>
  <si>
    <t>Comissão de Saúde em fiscalização ao CRATH</t>
  </si>
  <si>
    <t>Melvi</t>
  </si>
  <si>
    <t>Jardim Melvi</t>
  </si>
  <si>
    <t>fiscalizar USAFA Melvi</t>
  </si>
  <si>
    <t>Cremilda Couto</t>
  </si>
  <si>
    <r>
      <t>Gabinete n</t>
    </r>
    <r>
      <rPr>
        <sz val="10"/>
        <color theme="1"/>
        <rFont val="Calibri"/>
        <family val="2"/>
      </rPr>
      <t>°</t>
    </r>
    <r>
      <rPr>
        <sz val="8"/>
        <color theme="1"/>
        <rFont val="Calibri"/>
        <family val="2"/>
      </rPr>
      <t xml:space="preserve"> 21 - Pav VER 2° andar</t>
    </r>
  </si>
  <si>
    <t>Maracanã</t>
  </si>
  <si>
    <t>Bairro Maracanã</t>
  </si>
  <si>
    <t>Visita USAFA Maracanã</t>
  </si>
  <si>
    <t>Paula Carvalho Barreiro Anastacio</t>
  </si>
  <si>
    <t>Secretaria de Saúde entrega de ofício</t>
  </si>
  <si>
    <t>BOQUEIRÃO</t>
  </si>
  <si>
    <t>Bairro Boqueirão</t>
  </si>
  <si>
    <t>lavagem de veículo oficial</t>
  </si>
  <si>
    <t>Sítio do Campo</t>
  </si>
  <si>
    <t>Bairro Sítio do Campo</t>
  </si>
  <si>
    <t>Abastecimento de veículo oficial</t>
  </si>
  <si>
    <t>Carlos Eduardo Barbosa</t>
  </si>
  <si>
    <r>
      <t>Gabinete n</t>
    </r>
    <r>
      <rPr>
        <sz val="10"/>
        <color theme="1"/>
        <rFont val="Calibri"/>
        <family val="2"/>
      </rPr>
      <t>°</t>
    </r>
    <r>
      <rPr>
        <sz val="8"/>
        <color theme="1"/>
        <rFont val="Calibri"/>
        <family val="2"/>
      </rPr>
      <t xml:space="preserve"> 14 -Pav. VER - 1° andar</t>
    </r>
  </si>
  <si>
    <t>Santo André</t>
  </si>
  <si>
    <t>Reunião com Vereadores na Câmara de Santo André para troca de experiência em assuntos ligados a causa animal</t>
  </si>
  <si>
    <t>Flórida</t>
  </si>
  <si>
    <t>Balneário Flórida</t>
  </si>
  <si>
    <t>Fiscalização USAFA Real</t>
  </si>
  <si>
    <t>Entrega de memorando gabinete da Prefeita</t>
  </si>
  <si>
    <t>Luiz Henrique Nunes Junior</t>
  </si>
  <si>
    <t>Santos</t>
  </si>
  <si>
    <t>Retirada de equipamento na Assistência Técnica</t>
  </si>
  <si>
    <t>protocolar documento SEFIN</t>
  </si>
  <si>
    <t>MOT - Pav. ADM - Térreo</t>
  </si>
  <si>
    <t>Lavagem veículo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</si>
</sst>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0"/>
      <color theme="1"/>
      <name val="Calibri"/>
      <family val="2"/>
    </font>
    <font>
      <sz val="7.8"/>
      <color theme="1"/>
      <name val="Calibri"/>
      <family val="2"/>
    </font>
    <font>
      <sz val="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5" fillId="3" borderId="3" xfId="0" applyFont="1" applyFill="1" applyBorder="1" applyAlignment="1" applyProtection="1">
      <alignment horizontal="center" vertical="center" wrapText="1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0" fontId="5" fillId="3" borderId="6" xfId="0" applyFont="1" applyFill="1" applyBorder="1" applyAlignment="1" applyProtection="1">
      <alignment horizontal="center" vertical="center" wrapText="1"/>
      <protection hidden="1"/>
    </xf>
    <xf numFmtId="0" fontId="5" fillId="3" borderId="5" xfId="0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164" fontId="6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10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0" fillId="4" borderId="14" xfId="0" applyFont="1" applyFill="1" applyBorder="1" applyAlignment="1">
      <alignment horizontal="left" vertical="center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4" borderId="14" xfId="0" applyFill="1" applyBorder="1" applyAlignment="1" applyProtection="1">
      <alignment horizontal="left" vertical="center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13" xfId="1" applyNumberFormat="1" applyFont="1" applyFill="1" applyBorder="1" applyAlignment="1" applyProtection="1">
      <alignment horizontal="center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1" fontId="11" fillId="4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/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D4743-6AE2-4C5D-B14B-DB7EA4F8C3C5}">
  <sheetPr>
    <pageSetUpPr fitToPage="1"/>
  </sheetPr>
  <dimension ref="A1:N26"/>
  <sheetViews>
    <sheetView tabSelected="1" view="pageBreakPreview" zoomScale="60" zoomScaleNormal="100" workbookViewId="0">
      <selection activeCell="L7" sqref="L7"/>
    </sheetView>
  </sheetViews>
  <sheetFormatPr defaultRowHeight="15" x14ac:dyDescent="0.25"/>
  <cols>
    <col min="2" max="2" width="12" bestFit="1" customWidth="1"/>
    <col min="3" max="3" width="29" bestFit="1" customWidth="1"/>
    <col min="4" max="4" width="37.28515625" bestFit="1" customWidth="1"/>
    <col min="5" max="5" width="41.85546875" bestFit="1" customWidth="1"/>
    <col min="6" max="6" width="17.5703125" bestFit="1" customWidth="1"/>
    <col min="7" max="7" width="24.42578125" bestFit="1" customWidth="1"/>
    <col min="8" max="8" width="51.28515625" bestFit="1" customWidth="1"/>
    <col min="9" max="9" width="12.28515625" customWidth="1"/>
    <col min="10" max="11" width="11.7109375" customWidth="1"/>
    <col min="12" max="12" width="9.42578125" bestFit="1" customWidth="1"/>
    <col min="14" max="14" width="13.7109375" bestFit="1" customWidth="1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6.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1.75" thickBo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4" t="s">
        <v>3</v>
      </c>
      <c r="B4" s="5"/>
      <c r="D4" s="6" t="s">
        <v>4</v>
      </c>
      <c r="E4" s="7"/>
      <c r="F4" s="7"/>
      <c r="G4" s="7"/>
      <c r="H4" s="7"/>
      <c r="I4" s="8"/>
      <c r="L4" s="6" t="s">
        <v>5</v>
      </c>
      <c r="M4" s="7"/>
      <c r="N4" s="8"/>
    </row>
    <row r="5" spans="1:14" x14ac:dyDescent="0.25">
      <c r="A5" s="9"/>
      <c r="B5" s="10"/>
      <c r="D5" s="11"/>
      <c r="E5" s="12"/>
      <c r="F5" s="12"/>
      <c r="G5" s="12"/>
      <c r="H5" s="12"/>
      <c r="I5" s="13"/>
      <c r="L5" s="11"/>
      <c r="M5" s="12"/>
      <c r="N5" s="13"/>
    </row>
    <row r="6" spans="1:14" ht="21.75" thickBot="1" x14ac:dyDescent="0.3">
      <c r="A6" s="14" t="s">
        <v>6</v>
      </c>
      <c r="B6" s="15"/>
      <c r="D6" s="14" t="s">
        <v>7</v>
      </c>
      <c r="E6" s="16"/>
      <c r="F6" s="17"/>
      <c r="G6" s="18"/>
      <c r="H6" s="18"/>
      <c r="I6" s="15"/>
      <c r="L6" s="19">
        <v>76283</v>
      </c>
      <c r="M6" s="20"/>
      <c r="N6" s="21"/>
    </row>
    <row r="7" spans="1:14" ht="15.75" thickBot="1" x14ac:dyDescent="0.3"/>
    <row r="8" spans="1:14" ht="16.5" thickBot="1" x14ac:dyDescent="0.3">
      <c r="A8" s="22" t="s">
        <v>8</v>
      </c>
      <c r="B8" s="22" t="s">
        <v>9</v>
      </c>
      <c r="C8" s="23" t="s">
        <v>10</v>
      </c>
      <c r="D8" s="23" t="s">
        <v>11</v>
      </c>
      <c r="E8" s="24" t="s">
        <v>12</v>
      </c>
      <c r="F8" s="23" t="s">
        <v>13</v>
      </c>
      <c r="G8" s="23" t="s">
        <v>14</v>
      </c>
      <c r="H8" s="24" t="s">
        <v>15</v>
      </c>
      <c r="I8" s="24" t="s">
        <v>16</v>
      </c>
      <c r="J8" s="23"/>
      <c r="K8" s="23"/>
      <c r="L8" s="24" t="s">
        <v>17</v>
      </c>
      <c r="M8" s="23"/>
      <c r="N8" s="23"/>
    </row>
    <row r="9" spans="1:14" ht="63.75" thickBot="1" x14ac:dyDescent="0.3">
      <c r="A9" s="22"/>
      <c r="B9" s="22"/>
      <c r="C9" s="23"/>
      <c r="D9" s="23"/>
      <c r="E9" s="23"/>
      <c r="F9" s="23"/>
      <c r="G9" s="23"/>
      <c r="H9" s="23"/>
      <c r="I9" s="25" t="s">
        <v>18</v>
      </c>
      <c r="J9" s="25" t="s">
        <v>19</v>
      </c>
      <c r="K9" s="25" t="s">
        <v>20</v>
      </c>
      <c r="L9" s="25" t="s">
        <v>21</v>
      </c>
      <c r="M9" s="25" t="s">
        <v>22</v>
      </c>
      <c r="N9" s="25" t="s">
        <v>23</v>
      </c>
    </row>
    <row r="10" spans="1:14" x14ac:dyDescent="0.25">
      <c r="A10" s="26"/>
      <c r="B10" s="27">
        <v>44571</v>
      </c>
      <c r="C10" s="28" t="s">
        <v>24</v>
      </c>
      <c r="D10" s="29" t="s">
        <v>25</v>
      </c>
      <c r="E10" s="30" t="str">
        <f>IF(D10="","",VLOOKUP(D10,[1]SOLICITANTE!B$3:K$85,10))</f>
        <v>Gabinete nº 17 - Pav. VER - 2º andar</v>
      </c>
      <c r="F10" s="31" t="s">
        <v>26</v>
      </c>
      <c r="G10" s="32" t="s">
        <v>27</v>
      </c>
      <c r="H10" s="28" t="s">
        <v>28</v>
      </c>
      <c r="I10" s="33">
        <v>0.3888888888888889</v>
      </c>
      <c r="J10" s="33">
        <v>0.54166666666666663</v>
      </c>
      <c r="K10" s="34">
        <f>IF(I10="","",IF(J10="","",J10-I10))</f>
        <v>0.15277777777777773</v>
      </c>
      <c r="L10" s="35">
        <v>76283</v>
      </c>
      <c r="M10" s="36">
        <v>76310</v>
      </c>
      <c r="N10" s="37">
        <f>IF(M10=0,"",M10-L10)</f>
        <v>27</v>
      </c>
    </row>
    <row r="11" spans="1:14" x14ac:dyDescent="0.25">
      <c r="A11" s="26"/>
      <c r="B11" s="27">
        <v>44571</v>
      </c>
      <c r="C11" s="28" t="s">
        <v>29</v>
      </c>
      <c r="D11" s="29" t="s">
        <v>30</v>
      </c>
      <c r="E11" s="30" t="str">
        <f>IF(D11="","",VLOOKUP(D11,[1]SOLICITANTE!B$3:K$85,10))</f>
        <v>Gabinete nº 08 - Pav. VER - 2º andar</v>
      </c>
      <c r="F11" s="31" t="s">
        <v>26</v>
      </c>
      <c r="G11" s="32" t="s">
        <v>27</v>
      </c>
      <c r="H11" s="28" t="s">
        <v>31</v>
      </c>
      <c r="I11" s="33">
        <v>0.5625</v>
      </c>
      <c r="J11" s="33">
        <v>0.61111111111111105</v>
      </c>
      <c r="K11" s="34">
        <f t="shared" ref="K11:K26" si="0">IF(I11="","",IF(J11="","",J11-I11))</f>
        <v>4.8611111111111049E-2</v>
      </c>
      <c r="L11" s="35">
        <v>76310</v>
      </c>
      <c r="M11" s="36">
        <v>76337</v>
      </c>
      <c r="N11" s="37">
        <f t="shared" ref="N11:N26" si="1">IF(M11=0,"",M11-L11)</f>
        <v>27</v>
      </c>
    </row>
    <row r="12" spans="1:14" x14ac:dyDescent="0.25">
      <c r="A12" s="26"/>
      <c r="B12" s="27">
        <v>44571</v>
      </c>
      <c r="C12" s="28" t="s">
        <v>29</v>
      </c>
      <c r="D12" s="29" t="s">
        <v>32</v>
      </c>
      <c r="E12" s="30" t="s">
        <v>33</v>
      </c>
      <c r="F12" s="31" t="s">
        <v>34</v>
      </c>
      <c r="G12" s="32" t="s">
        <v>34</v>
      </c>
      <c r="H12" s="28" t="s">
        <v>35</v>
      </c>
      <c r="I12" s="33">
        <v>0.64583333333333337</v>
      </c>
      <c r="J12" s="33">
        <v>0.66666666666666663</v>
      </c>
      <c r="K12" s="34">
        <f t="shared" si="0"/>
        <v>2.0833333333333259E-2</v>
      </c>
      <c r="L12" s="35">
        <v>76337</v>
      </c>
      <c r="M12" s="36">
        <v>76342</v>
      </c>
      <c r="N12" s="37">
        <f t="shared" si="1"/>
        <v>5</v>
      </c>
    </row>
    <row r="13" spans="1:14" x14ac:dyDescent="0.25">
      <c r="A13" s="26"/>
      <c r="B13" s="27">
        <v>44573</v>
      </c>
      <c r="C13" s="28" t="s">
        <v>29</v>
      </c>
      <c r="D13" s="29" t="s">
        <v>36</v>
      </c>
      <c r="E13" s="30" t="s">
        <v>37</v>
      </c>
      <c r="F13" s="31" t="s">
        <v>38</v>
      </c>
      <c r="G13" s="32" t="s">
        <v>39</v>
      </c>
      <c r="H13" s="28" t="s">
        <v>40</v>
      </c>
      <c r="I13" s="33">
        <v>0.39583333333333331</v>
      </c>
      <c r="J13" s="33">
        <v>0.54513888888888895</v>
      </c>
      <c r="K13" s="34">
        <f t="shared" si="0"/>
        <v>0.14930555555555564</v>
      </c>
      <c r="L13" s="35">
        <v>76342</v>
      </c>
      <c r="M13" s="36">
        <v>76396</v>
      </c>
      <c r="N13" s="37">
        <f t="shared" si="1"/>
        <v>54</v>
      </c>
    </row>
    <row r="14" spans="1:14" x14ac:dyDescent="0.25">
      <c r="A14" s="26"/>
      <c r="B14" s="27">
        <v>44574</v>
      </c>
      <c r="C14" s="28" t="s">
        <v>24</v>
      </c>
      <c r="D14" s="29" t="s">
        <v>25</v>
      </c>
      <c r="E14" s="30" t="str">
        <f>IF(D14="","",VLOOKUP(D14,[1]SOLICITANTE!B$3:K$85,10))</f>
        <v>Gabinete nº 17 - Pav. VER - 2º andar</v>
      </c>
      <c r="F14" s="31" t="s">
        <v>26</v>
      </c>
      <c r="G14" s="32" t="s">
        <v>27</v>
      </c>
      <c r="H14" s="28" t="s">
        <v>28</v>
      </c>
      <c r="I14" s="33">
        <v>0.3888888888888889</v>
      </c>
      <c r="J14" s="33">
        <v>0.4861111111111111</v>
      </c>
      <c r="K14" s="34">
        <f t="shared" si="0"/>
        <v>9.722222222222221E-2</v>
      </c>
      <c r="L14" s="35">
        <f t="shared" ref="L14:L26" si="2">M13</f>
        <v>76396</v>
      </c>
      <c r="M14" s="36">
        <v>76417</v>
      </c>
      <c r="N14" s="37">
        <f t="shared" si="1"/>
        <v>21</v>
      </c>
    </row>
    <row r="15" spans="1:14" x14ac:dyDescent="0.25">
      <c r="A15" s="26"/>
      <c r="B15" s="27">
        <v>44575</v>
      </c>
      <c r="C15" s="28" t="s">
        <v>24</v>
      </c>
      <c r="D15" s="29" t="s">
        <v>25</v>
      </c>
      <c r="E15" s="30" t="str">
        <f>IF(D15="","",VLOOKUP(D15,[1]SOLICITANTE!B$3:K$85,10))</f>
        <v>Gabinete nº 17 - Pav. VER - 2º andar</v>
      </c>
      <c r="F15" s="31" t="s">
        <v>41</v>
      </c>
      <c r="G15" s="32" t="s">
        <v>42</v>
      </c>
      <c r="H15" s="28" t="s">
        <v>43</v>
      </c>
      <c r="I15" s="33">
        <v>0.39583333333333331</v>
      </c>
      <c r="J15" s="33">
        <v>0.58333333333333337</v>
      </c>
      <c r="K15" s="34">
        <f t="shared" si="0"/>
        <v>0.18750000000000006</v>
      </c>
      <c r="L15" s="35">
        <f t="shared" si="2"/>
        <v>76417</v>
      </c>
      <c r="M15" s="36">
        <v>76447</v>
      </c>
      <c r="N15" s="37">
        <f t="shared" si="1"/>
        <v>30</v>
      </c>
    </row>
    <row r="16" spans="1:14" x14ac:dyDescent="0.25">
      <c r="A16" s="26"/>
      <c r="B16" s="27">
        <v>44575</v>
      </c>
      <c r="C16" s="28" t="s">
        <v>29</v>
      </c>
      <c r="D16" s="29" t="s">
        <v>44</v>
      </c>
      <c r="E16" s="30" t="s">
        <v>45</v>
      </c>
      <c r="F16" s="31" t="s">
        <v>46</v>
      </c>
      <c r="G16" s="32" t="s">
        <v>47</v>
      </c>
      <c r="H16" s="28" t="s">
        <v>48</v>
      </c>
      <c r="I16" s="33">
        <v>0.70833333333333337</v>
      </c>
      <c r="J16" s="33">
        <v>0.72916666666666663</v>
      </c>
      <c r="K16" s="34">
        <f t="shared" si="0"/>
        <v>2.0833333333333259E-2</v>
      </c>
      <c r="L16" s="35">
        <f t="shared" si="2"/>
        <v>76447</v>
      </c>
      <c r="M16" s="36">
        <v>76476</v>
      </c>
      <c r="N16" s="37">
        <f t="shared" si="1"/>
        <v>29</v>
      </c>
    </row>
    <row r="17" spans="1:14" x14ac:dyDescent="0.25">
      <c r="A17" s="26"/>
      <c r="B17" s="27">
        <v>44579</v>
      </c>
      <c r="C17" s="28" t="s">
        <v>29</v>
      </c>
      <c r="D17" s="29" t="s">
        <v>49</v>
      </c>
      <c r="E17" s="30" t="str">
        <f>IF(D17="","",VLOOKUP(D17,[1]SOLICITANTE!B$3:K$85,10))</f>
        <v>Gabinete nº 05 - Pav.VER - 1º andar</v>
      </c>
      <c r="F17" s="31" t="s">
        <v>26</v>
      </c>
      <c r="G17" s="32" t="s">
        <v>27</v>
      </c>
      <c r="H17" s="28" t="s">
        <v>50</v>
      </c>
      <c r="I17" s="33">
        <v>0.40277777777777773</v>
      </c>
      <c r="J17" s="33">
        <v>0.46875</v>
      </c>
      <c r="K17" s="34">
        <f t="shared" si="0"/>
        <v>6.5972222222222265E-2</v>
      </c>
      <c r="L17" s="35">
        <f t="shared" si="2"/>
        <v>76476</v>
      </c>
      <c r="M17" s="36">
        <v>76495</v>
      </c>
      <c r="N17" s="37">
        <f t="shared" si="1"/>
        <v>19</v>
      </c>
    </row>
    <row r="18" spans="1:14" x14ac:dyDescent="0.25">
      <c r="A18" s="26"/>
      <c r="B18" s="27">
        <v>44579</v>
      </c>
      <c r="C18" s="28" t="s">
        <v>29</v>
      </c>
      <c r="D18" s="28" t="s">
        <v>29</v>
      </c>
      <c r="E18" s="30" t="str">
        <f>IF(D18="","",VLOOKUP(D18,[1]SOLICITANTE!B$3:K$85,10))</f>
        <v>MOT - Pav. ADM - Térreo</v>
      </c>
      <c r="F18" s="31" t="s">
        <v>51</v>
      </c>
      <c r="G18" s="32" t="s">
        <v>52</v>
      </c>
      <c r="H18" s="28" t="s">
        <v>53</v>
      </c>
      <c r="I18" s="33">
        <v>0.58333333333333337</v>
      </c>
      <c r="J18" s="33">
        <v>0.66666666666666663</v>
      </c>
      <c r="K18" s="34">
        <f t="shared" si="0"/>
        <v>8.3333333333333259E-2</v>
      </c>
      <c r="L18" s="35">
        <f t="shared" si="2"/>
        <v>76495</v>
      </c>
      <c r="M18" s="36">
        <v>76500</v>
      </c>
      <c r="N18" s="37">
        <f t="shared" si="1"/>
        <v>5</v>
      </c>
    </row>
    <row r="19" spans="1:14" x14ac:dyDescent="0.25">
      <c r="A19" s="26"/>
      <c r="B19" s="27">
        <v>44579</v>
      </c>
      <c r="C19" s="28" t="s">
        <v>29</v>
      </c>
      <c r="D19" s="28" t="s">
        <v>29</v>
      </c>
      <c r="E19" s="30" t="str">
        <f>IF(D19="","",VLOOKUP(D19,[1]SOLICITANTE!B$3:K$85,10))</f>
        <v>MOT - Pav. ADM - Térreo</v>
      </c>
      <c r="F19" s="31" t="s">
        <v>54</v>
      </c>
      <c r="G19" s="32" t="s">
        <v>55</v>
      </c>
      <c r="H19" s="28" t="s">
        <v>56</v>
      </c>
      <c r="I19" s="33">
        <v>0.6875</v>
      </c>
      <c r="J19" s="33">
        <v>0.70138888888888884</v>
      </c>
      <c r="K19" s="34">
        <f t="shared" si="0"/>
        <v>1.388888888888884E-2</v>
      </c>
      <c r="L19" s="35">
        <f t="shared" si="2"/>
        <v>76500</v>
      </c>
      <c r="M19" s="36">
        <v>76511</v>
      </c>
      <c r="N19" s="37">
        <f t="shared" si="1"/>
        <v>11</v>
      </c>
    </row>
    <row r="20" spans="1:14" ht="69.95" customHeight="1" x14ac:dyDescent="0.25">
      <c r="A20" s="26"/>
      <c r="B20" s="27">
        <v>44582</v>
      </c>
      <c r="C20" s="28" t="s">
        <v>29</v>
      </c>
      <c r="D20" s="29" t="s">
        <v>57</v>
      </c>
      <c r="E20" s="30" t="s">
        <v>58</v>
      </c>
      <c r="F20" s="31" t="s">
        <v>59</v>
      </c>
      <c r="G20" s="32" t="s">
        <v>59</v>
      </c>
      <c r="H20" s="38" t="s">
        <v>60</v>
      </c>
      <c r="I20" s="33">
        <v>0.41666666666666669</v>
      </c>
      <c r="J20" s="33">
        <v>0.72916666666666663</v>
      </c>
      <c r="K20" s="34">
        <f t="shared" si="0"/>
        <v>0.31249999999999994</v>
      </c>
      <c r="L20" s="35">
        <f t="shared" si="2"/>
        <v>76511</v>
      </c>
      <c r="M20" s="36">
        <v>76689</v>
      </c>
      <c r="N20" s="37">
        <f t="shared" si="1"/>
        <v>178</v>
      </c>
    </row>
    <row r="21" spans="1:14" x14ac:dyDescent="0.25">
      <c r="A21" s="26"/>
      <c r="B21" s="27">
        <v>44586</v>
      </c>
      <c r="C21" s="28" t="s">
        <v>29</v>
      </c>
      <c r="D21" s="29" t="s">
        <v>30</v>
      </c>
      <c r="E21" s="30" t="str">
        <f>IF(D21="","",VLOOKUP(D21,[1]SOLICITANTE!B$3:K$85,10))</f>
        <v>Gabinete nº 08 - Pav. VER - 2º andar</v>
      </c>
      <c r="F21" s="31" t="s">
        <v>26</v>
      </c>
      <c r="G21" s="32" t="s">
        <v>27</v>
      </c>
      <c r="H21" s="28" t="s">
        <v>31</v>
      </c>
      <c r="I21" s="33">
        <v>0.47916666666666669</v>
      </c>
      <c r="J21" s="33">
        <v>0.57291666666666663</v>
      </c>
      <c r="K21" s="34">
        <f t="shared" si="0"/>
        <v>9.3749999999999944E-2</v>
      </c>
      <c r="L21" s="35">
        <f t="shared" si="2"/>
        <v>76689</v>
      </c>
      <c r="M21" s="36">
        <v>76719</v>
      </c>
      <c r="N21" s="37">
        <f t="shared" si="1"/>
        <v>30</v>
      </c>
    </row>
    <row r="22" spans="1:14" x14ac:dyDescent="0.25">
      <c r="A22" s="26"/>
      <c r="B22" s="27">
        <v>44587</v>
      </c>
      <c r="C22" s="28" t="s">
        <v>29</v>
      </c>
      <c r="D22" s="29" t="s">
        <v>36</v>
      </c>
      <c r="E22" s="30" t="s">
        <v>37</v>
      </c>
      <c r="F22" s="31" t="s">
        <v>61</v>
      </c>
      <c r="G22" s="32" t="s">
        <v>62</v>
      </c>
      <c r="H22" s="28" t="s">
        <v>63</v>
      </c>
      <c r="I22" s="33">
        <v>0.39583333333333331</v>
      </c>
      <c r="J22" s="33">
        <v>0.48958333333333331</v>
      </c>
      <c r="K22" s="34">
        <f t="shared" si="0"/>
        <v>9.375E-2</v>
      </c>
      <c r="L22" s="35">
        <f t="shared" si="2"/>
        <v>76719</v>
      </c>
      <c r="M22" s="36">
        <v>76781</v>
      </c>
      <c r="N22" s="37">
        <f t="shared" si="1"/>
        <v>62</v>
      </c>
    </row>
    <row r="23" spans="1:14" x14ac:dyDescent="0.25">
      <c r="A23" s="26"/>
      <c r="B23" s="27">
        <v>44587</v>
      </c>
      <c r="C23" s="28" t="s">
        <v>29</v>
      </c>
      <c r="D23" s="29" t="s">
        <v>30</v>
      </c>
      <c r="E23" s="30" t="str">
        <f>IF(D23="","",VLOOKUP(D23,[1]SOLICITANTE!B$3:K$85,10))</f>
        <v>Gabinete nº 08 - Pav. VER - 2º andar</v>
      </c>
      <c r="F23" s="31" t="s">
        <v>26</v>
      </c>
      <c r="G23" s="32" t="s">
        <v>27</v>
      </c>
      <c r="H23" s="28" t="s">
        <v>64</v>
      </c>
      <c r="I23" s="33">
        <v>0.59722222222222221</v>
      </c>
      <c r="J23" s="33">
        <v>0.65277777777777779</v>
      </c>
      <c r="K23" s="34">
        <f t="shared" si="0"/>
        <v>5.555555555555558E-2</v>
      </c>
      <c r="L23" s="35">
        <v>76781</v>
      </c>
      <c r="M23" s="36">
        <v>76800</v>
      </c>
      <c r="N23" s="37">
        <f t="shared" si="1"/>
        <v>19</v>
      </c>
    </row>
    <row r="24" spans="1:14" x14ac:dyDescent="0.25">
      <c r="A24" s="26"/>
      <c r="B24" s="27">
        <v>43857</v>
      </c>
      <c r="C24" s="28" t="s">
        <v>65</v>
      </c>
      <c r="D24" s="29" t="s">
        <v>32</v>
      </c>
      <c r="E24" s="30" t="s">
        <v>33</v>
      </c>
      <c r="F24" s="31" t="s">
        <v>66</v>
      </c>
      <c r="G24" s="32" t="s">
        <v>66</v>
      </c>
      <c r="H24" s="28" t="s">
        <v>67</v>
      </c>
      <c r="I24" s="33">
        <v>0.39583333333333331</v>
      </c>
      <c r="J24" s="33">
        <v>0.5625</v>
      </c>
      <c r="K24" s="34">
        <f t="shared" si="0"/>
        <v>0.16666666666666669</v>
      </c>
      <c r="L24" s="35">
        <f t="shared" si="2"/>
        <v>76800</v>
      </c>
      <c r="M24" s="36">
        <v>76848</v>
      </c>
      <c r="N24" s="37">
        <f t="shared" si="1"/>
        <v>48</v>
      </c>
    </row>
    <row r="25" spans="1:14" x14ac:dyDescent="0.25">
      <c r="A25" s="26"/>
      <c r="B25" s="27">
        <v>44227</v>
      </c>
      <c r="C25" s="28" t="s">
        <v>65</v>
      </c>
      <c r="D25" s="29" t="s">
        <v>32</v>
      </c>
      <c r="E25" s="30" t="s">
        <v>33</v>
      </c>
      <c r="F25" s="31" t="s">
        <v>26</v>
      </c>
      <c r="G25" s="32" t="s">
        <v>27</v>
      </c>
      <c r="H25" s="28" t="s">
        <v>68</v>
      </c>
      <c r="I25" s="33">
        <v>0.375</v>
      </c>
      <c r="J25" s="33">
        <v>0.41666666666666669</v>
      </c>
      <c r="K25" s="34">
        <f t="shared" si="0"/>
        <v>4.1666666666666685E-2</v>
      </c>
      <c r="L25" s="35">
        <f t="shared" si="2"/>
        <v>76848</v>
      </c>
      <c r="M25" s="36">
        <v>76869</v>
      </c>
      <c r="N25" s="37">
        <f t="shared" si="1"/>
        <v>21</v>
      </c>
    </row>
    <row r="26" spans="1:14" x14ac:dyDescent="0.25">
      <c r="A26" s="26"/>
      <c r="B26" s="27">
        <v>44592</v>
      </c>
      <c r="C26" s="28" t="s">
        <v>65</v>
      </c>
      <c r="D26" s="28" t="s">
        <v>65</v>
      </c>
      <c r="E26" s="30" t="s">
        <v>69</v>
      </c>
      <c r="F26" s="31" t="s">
        <v>51</v>
      </c>
      <c r="G26" s="32" t="s">
        <v>52</v>
      </c>
      <c r="H26" s="28" t="s">
        <v>70</v>
      </c>
      <c r="I26" s="33">
        <v>0.45833333333333331</v>
      </c>
      <c r="J26" s="33">
        <v>0.54166666666666663</v>
      </c>
      <c r="K26" s="34">
        <f t="shared" si="0"/>
        <v>8.3333333333333315E-2</v>
      </c>
      <c r="L26" s="35">
        <f t="shared" si="2"/>
        <v>76869</v>
      </c>
      <c r="M26" s="36">
        <v>76872</v>
      </c>
      <c r="N26" s="37">
        <f t="shared" si="1"/>
        <v>3</v>
      </c>
    </row>
  </sheetData>
  <mergeCells count="19">
    <mergeCell ref="G8:G9"/>
    <mergeCell ref="H8:H9"/>
    <mergeCell ref="I8:K8"/>
    <mergeCell ref="L8:N8"/>
    <mergeCell ref="A6:B6"/>
    <mergeCell ref="D6:I6"/>
    <mergeCell ref="L6:N6"/>
    <mergeCell ref="A8:A9"/>
    <mergeCell ref="B8:B9"/>
    <mergeCell ref="C8:C9"/>
    <mergeCell ref="D8:D9"/>
    <mergeCell ref="E8:E9"/>
    <mergeCell ref="F8:F9"/>
    <mergeCell ref="A1:N1"/>
    <mergeCell ref="A2:N2"/>
    <mergeCell ref="A3:N3"/>
    <mergeCell ref="A4:B5"/>
    <mergeCell ref="D4:I5"/>
    <mergeCell ref="L4:N5"/>
  </mergeCells>
  <dataValidations count="1">
    <dataValidation type="list" allowBlank="1" showInputMessage="1" showErrorMessage="1" sqref="D18:D19 D26 C10:C26" xr:uid="{4A050CD2-A031-4146-82AB-CCCD59A8A34D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Bechilia</dc:creator>
  <cp:lastModifiedBy>Vanessa Bechilia</cp:lastModifiedBy>
  <cp:lastPrinted>2023-06-12T18:51:12Z</cp:lastPrinted>
  <dcterms:created xsi:type="dcterms:W3CDTF">2023-06-12T18:48:12Z</dcterms:created>
  <dcterms:modified xsi:type="dcterms:W3CDTF">2023-06-12T18:51:35Z</dcterms:modified>
</cp:coreProperties>
</file>