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F5D4ADA1-5C08-4E93-B8DE-41EEBF382D0B}" xr6:coauthVersionLast="47" xr6:coauthVersionMax="47" xr10:uidLastSave="{00000000-0000-0000-0000-000000000000}"/>
  <bookViews>
    <workbookView xWindow="-120" yWindow="-120" windowWidth="29040" windowHeight="15840" xr2:uid="{B93AEF90-C0BA-465C-A95F-E7B1B5695E7F}"/>
  </bookViews>
  <sheets>
    <sheet name="Planilha1" sheetId="1" r:id="rId1"/>
  </sheets>
  <externalReferences>
    <externalReference r:id="rId2"/>
  </externalReferences>
  <definedNames>
    <definedName name="_xlnm.Print_Area" localSheetId="0">Planilha1!$A$1:$O$21</definedName>
    <definedName name="Motorista">[1]SOLICITANTE!$M$3:$M$16</definedName>
    <definedName name="Solicita">[1]SOLICITANTE!$B$3:$B$82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N20" i="1" s="1"/>
  <c r="K20" i="1"/>
  <c r="N19" i="1"/>
  <c r="K19" i="1"/>
  <c r="E19" i="1"/>
  <c r="L18" i="1"/>
  <c r="N18" i="1" s="1"/>
  <c r="K18" i="1"/>
  <c r="N17" i="1"/>
  <c r="K17" i="1"/>
  <c r="L16" i="1"/>
  <c r="N16" i="1" s="1"/>
  <c r="K16" i="1"/>
  <c r="E16" i="1"/>
  <c r="N15" i="1"/>
  <c r="L15" i="1"/>
  <c r="K15" i="1"/>
  <c r="L14" i="1"/>
  <c r="N14" i="1" s="1"/>
  <c r="K14" i="1"/>
  <c r="L13" i="1"/>
  <c r="N13" i="1" s="1"/>
  <c r="K13" i="1"/>
  <c r="E13" i="1"/>
  <c r="N12" i="1"/>
  <c r="L12" i="1"/>
  <c r="K12" i="1"/>
  <c r="L11" i="1"/>
  <c r="N11" i="1" s="1"/>
  <c r="K11" i="1"/>
  <c r="E11" i="1"/>
  <c r="N10" i="1"/>
  <c r="K10" i="1"/>
</calcChain>
</file>

<file path=xl/sharedStrings.xml><?xml version="1.0" encoding="utf-8"?>
<sst xmlns="http://schemas.openxmlformats.org/spreadsheetml/2006/main" count="85" uniqueCount="57">
  <si>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</si>
  <si>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</si>
  <si>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</si>
  <si>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</si>
  <si>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</si>
  <si>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</si>
  <si>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</si>
  <si>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</si>
  <si>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</si>
  <si>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</si>
  <si>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</si>
  <si>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</si>
  <si>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</si>
  <si>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</si>
  <si>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</si>
  <si>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</si>
  <si>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</si>
  <si>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</si>
  <si>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</si>
  <si>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</si>
  <si>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</si>
  <si>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</si>
  <si>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</si>
  <si>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Eloy Catão</t>
  </si>
  <si>
    <t>Gab. 19</t>
  </si>
  <si>
    <t>VILA MIRIM</t>
  </si>
  <si>
    <t>Paço Municipal</t>
  </si>
  <si>
    <t>Reunião Secretaria Urbanismo com vsitas a Processo</t>
  </si>
  <si>
    <t>Marcos Linhares</t>
  </si>
  <si>
    <t>Boqueirão</t>
  </si>
  <si>
    <t>Bairro Boqueirão</t>
  </si>
  <si>
    <t>Veririfcar buracos em via pública: Rua Mococa</t>
  </si>
  <si>
    <t>Ademir Moreira</t>
  </si>
  <si>
    <t>Gab. 17</t>
  </si>
  <si>
    <t>Quietude</t>
  </si>
  <si>
    <t>Bairro Quietude</t>
  </si>
  <si>
    <t>Verificar buracos e bueiros em vias públicas: Rua Filomena Mustach (Anhanguera) e Rua A (Quietude)</t>
  </si>
  <si>
    <t>Mirim</t>
  </si>
  <si>
    <t>Bairro Mirim</t>
  </si>
  <si>
    <t>Veririfcar buracos em via pública: Rua 31 de Março</t>
  </si>
  <si>
    <t>Laercio Brandão Amaral</t>
  </si>
  <si>
    <t>Forte</t>
  </si>
  <si>
    <t>Bairro Forte</t>
  </si>
  <si>
    <t>Verificar bueiros e esgoto em via pública: Rua Marechal Hermes</t>
  </si>
  <si>
    <t xml:space="preserve">Fiscalização na USAFA Antartica e Entrega de Ofícios no Corpo de Bombeiros e Gabinete da Prefeita </t>
  </si>
  <si>
    <t>Veririfcar buracos em via pública: Rua Michel Alca</t>
  </si>
  <si>
    <t>Sergio R B Marinho</t>
  </si>
  <si>
    <t>Marcelo Cabral Chuvas</t>
  </si>
  <si>
    <t>MOT - Pav. ADM - Térreo</t>
  </si>
  <si>
    <t>Anhanguera</t>
  </si>
  <si>
    <t>Bairro Anhanguera</t>
  </si>
  <si>
    <t>Abastecimento e lavagem de veículo oficial</t>
  </si>
  <si>
    <t>Felipe Simões Gomes</t>
  </si>
  <si>
    <t>Daniele O. Brito</t>
  </si>
  <si>
    <t>Patrimônio</t>
  </si>
  <si>
    <t>Reconhecimento de documentos no Cartório</t>
  </si>
  <si>
    <t>Entrega de Ofícios: 26, 27 e 28 na Prefeitura/ Reunião Secretaria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</si>
</sst>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ADM - Pav. ADM - Térreo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GAB03</v>
          </cell>
          <cell r="K58" t="str">
            <v>Gabinete nº 03 - Pav.VER - 1º andar</v>
          </cell>
        </row>
        <row r="59">
          <cell r="B59" t="str">
            <v>Michele Correia Quintas dos Santos</v>
          </cell>
          <cell r="C59" t="str">
            <v>A</v>
          </cell>
          <cell r="D59" t="str">
            <v>Michele Correia Quintas dos Santos</v>
          </cell>
          <cell r="E59" t="str">
            <v>Vereador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Miriam Yukie Kato</v>
          </cell>
          <cell r="C61" t="str">
            <v>A</v>
          </cell>
          <cell r="E61" t="str">
            <v>Recepcionista</v>
          </cell>
          <cell r="J61" t="str">
            <v>REC</v>
          </cell>
          <cell r="K61" t="str">
            <v>REC - Pav. ADM - Térreo</v>
          </cell>
        </row>
        <row r="62">
          <cell r="B62" t="str">
            <v>Naia Gonçalves da Conceição</v>
          </cell>
          <cell r="C62" t="str">
            <v>A</v>
          </cell>
          <cell r="D62" t="str">
            <v>Marco Antonio de Sousa</v>
          </cell>
          <cell r="E62" t="str">
            <v>Assessor Parlamentar</v>
          </cell>
          <cell r="F62">
            <v>450</v>
          </cell>
          <cell r="G62">
            <v>43466</v>
          </cell>
          <cell r="J62" t="str">
            <v>GAB11</v>
          </cell>
          <cell r="K62" t="str">
            <v>Gabinete nº 11 - Pav.VER - 1º andar</v>
          </cell>
        </row>
        <row r="63">
          <cell r="B63" t="str">
            <v>Natanael Vieira de Oliveira</v>
          </cell>
          <cell r="C63" t="str">
            <v>A</v>
          </cell>
          <cell r="D63" t="str">
            <v>Natanael Vieira de Oliveira</v>
          </cell>
          <cell r="E63" t="str">
            <v>Vereador</v>
          </cell>
          <cell r="J63" t="str">
            <v>GAB02</v>
          </cell>
          <cell r="K63" t="str">
            <v>Gabinete nº 02 - Pav.VER - 1º andar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TEL</v>
          </cell>
          <cell r="K79" t="str">
            <v>TEL - Pav. ADM - Térreo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  <row r="86">
          <cell r="B86" t="str">
            <v>Sergio Luiz Schiano de Souza</v>
          </cell>
          <cell r="C86" t="str">
            <v>A</v>
          </cell>
          <cell r="D86" t="str">
            <v>Sergio Luiz Schiano de Souza</v>
          </cell>
          <cell r="E86" t="str">
            <v>Vereador</v>
          </cell>
          <cell r="J86" t="str">
            <v>GAB22</v>
          </cell>
          <cell r="K86" t="str">
            <v>Gabinete nº 22 -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D9CB-2077-4A58-873B-AAF12F80C9CA}">
  <dimension ref="A1:N20"/>
  <sheetViews>
    <sheetView tabSelected="1" view="pageBreakPreview" zoomScale="60" zoomScaleNormal="100" workbookViewId="0">
      <selection activeCell="H36" sqref="H36"/>
    </sheetView>
  </sheetViews>
  <sheetFormatPr defaultRowHeight="15" x14ac:dyDescent="0.25"/>
  <cols>
    <col min="2" max="2" width="12.5703125" bestFit="1" customWidth="1"/>
    <col min="3" max="3" width="26.28515625" bestFit="1" customWidth="1"/>
    <col min="4" max="4" width="46.140625" customWidth="1"/>
    <col min="5" max="5" width="41.85546875" bestFit="1" customWidth="1"/>
    <col min="6" max="6" width="25.85546875" customWidth="1"/>
    <col min="7" max="7" width="20.42578125" bestFit="1" customWidth="1"/>
    <col min="8" max="8" width="52.5703125" bestFit="1" customWidth="1"/>
    <col min="9" max="9" width="12.28515625" customWidth="1"/>
    <col min="10" max="10" width="15.42578125" customWidth="1"/>
    <col min="11" max="11" width="12" customWidth="1"/>
    <col min="12" max="12" width="11.7109375" customWidth="1"/>
    <col min="13" max="13" width="9.42578125" bestFit="1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 t="s">
        <v>6</v>
      </c>
      <c r="E6" s="16"/>
      <c r="F6" s="17"/>
      <c r="G6" s="18"/>
      <c r="H6" s="18"/>
      <c r="I6" s="15"/>
      <c r="L6" s="19">
        <v>50407</v>
      </c>
      <c r="M6" s="20"/>
      <c r="N6" s="21"/>
    </row>
    <row r="7" spans="1:14" ht="15.75" thickBot="1" x14ac:dyDescent="0.3"/>
    <row r="8" spans="1:14" ht="16.5" thickBot="1" x14ac:dyDescent="0.3">
      <c r="A8" s="22" t="s">
        <v>7</v>
      </c>
      <c r="B8" s="22" t="s">
        <v>8</v>
      </c>
      <c r="C8" s="23" t="s">
        <v>9</v>
      </c>
      <c r="D8" s="23" t="s">
        <v>10</v>
      </c>
      <c r="E8" s="24" t="s">
        <v>11</v>
      </c>
      <c r="F8" s="23" t="s">
        <v>12</v>
      </c>
      <c r="G8" s="25" t="s">
        <v>13</v>
      </c>
      <c r="H8" s="26" t="s">
        <v>14</v>
      </c>
      <c r="I8" s="26" t="s">
        <v>15</v>
      </c>
      <c r="J8" s="23"/>
      <c r="K8" s="23"/>
      <c r="L8" s="26" t="s">
        <v>16</v>
      </c>
      <c r="M8" s="23"/>
      <c r="N8" s="23"/>
    </row>
    <row r="9" spans="1:14" ht="63.75" thickBot="1" x14ac:dyDescent="0.3">
      <c r="A9" s="22"/>
      <c r="B9" s="22"/>
      <c r="C9" s="23"/>
      <c r="D9" s="23"/>
      <c r="E9" s="25"/>
      <c r="F9" s="23"/>
      <c r="G9" s="25"/>
      <c r="H9" s="23"/>
      <c r="I9" s="27" t="s">
        <v>17</v>
      </c>
      <c r="J9" s="27" t="s">
        <v>18</v>
      </c>
      <c r="K9" s="28" t="s">
        <v>19</v>
      </c>
      <c r="L9" s="28" t="s">
        <v>20</v>
      </c>
      <c r="M9" s="27" t="s">
        <v>21</v>
      </c>
      <c r="N9" s="28" t="s">
        <v>22</v>
      </c>
    </row>
    <row r="10" spans="1:14" ht="30" customHeight="1" x14ac:dyDescent="0.25">
      <c r="A10" s="29"/>
      <c r="B10" s="30">
        <v>44778</v>
      </c>
      <c r="C10" s="31" t="s">
        <v>23</v>
      </c>
      <c r="D10" s="31" t="s">
        <v>23</v>
      </c>
      <c r="E10" s="32" t="s">
        <v>24</v>
      </c>
      <c r="F10" s="31" t="s">
        <v>25</v>
      </c>
      <c r="G10" s="33" t="s">
        <v>26</v>
      </c>
      <c r="H10" s="34" t="s">
        <v>27</v>
      </c>
      <c r="I10" s="35">
        <v>0.5625</v>
      </c>
      <c r="J10" s="35">
        <v>0.6777777777777777</v>
      </c>
      <c r="K10" s="36">
        <f t="shared" ref="K10:K20" si="0">IF(I10="","",IF(J10="","",J10-I10))</f>
        <v>0.1152777777777777</v>
      </c>
      <c r="L10" s="37">
        <v>50407</v>
      </c>
      <c r="M10" s="38">
        <v>50425</v>
      </c>
      <c r="N10" s="39">
        <f t="shared" ref="N10:N20" si="1">IF(M10=0,"",M10-L10)</f>
        <v>18</v>
      </c>
    </row>
    <row r="11" spans="1:14" ht="30" customHeight="1" x14ac:dyDescent="0.25">
      <c r="A11" s="29"/>
      <c r="B11" s="30">
        <v>44781</v>
      </c>
      <c r="C11" s="31" t="s">
        <v>28</v>
      </c>
      <c r="D11" s="31" t="s">
        <v>28</v>
      </c>
      <c r="E11" s="32" t="str">
        <f>IF(D11="","",VLOOKUP(D11,[1]SOLICITANTE!B$3:K$86,10))</f>
        <v>Gabinete nº 22 - Pav. VER - 2º andar</v>
      </c>
      <c r="F11" s="40" t="s">
        <v>29</v>
      </c>
      <c r="G11" s="33" t="s">
        <v>30</v>
      </c>
      <c r="H11" s="31" t="s">
        <v>31</v>
      </c>
      <c r="I11" s="35">
        <v>0.3888888888888889</v>
      </c>
      <c r="J11" s="35">
        <v>0.42708333333333331</v>
      </c>
      <c r="K11" s="36">
        <f t="shared" si="0"/>
        <v>3.819444444444442E-2</v>
      </c>
      <c r="L11" s="37">
        <f t="shared" ref="L11:L20" si="2">M10</f>
        <v>50425</v>
      </c>
      <c r="M11" s="41">
        <v>50428</v>
      </c>
      <c r="N11" s="39">
        <f t="shared" si="1"/>
        <v>3</v>
      </c>
    </row>
    <row r="12" spans="1:14" ht="30" customHeight="1" x14ac:dyDescent="0.25">
      <c r="A12" s="29"/>
      <c r="B12" s="30">
        <v>44781</v>
      </c>
      <c r="C12" s="31" t="s">
        <v>32</v>
      </c>
      <c r="D12" s="31" t="s">
        <v>32</v>
      </c>
      <c r="E12" s="33" t="s">
        <v>33</v>
      </c>
      <c r="F12" s="40" t="s">
        <v>34</v>
      </c>
      <c r="G12" s="33" t="s">
        <v>35</v>
      </c>
      <c r="H12" s="34" t="s">
        <v>36</v>
      </c>
      <c r="I12" s="35">
        <v>0.61111111111111105</v>
      </c>
      <c r="J12" s="35">
        <v>0.70833333333333337</v>
      </c>
      <c r="K12" s="36">
        <f t="shared" si="0"/>
        <v>9.7222222222222321E-2</v>
      </c>
      <c r="L12" s="37">
        <f t="shared" si="2"/>
        <v>50428</v>
      </c>
      <c r="M12" s="41">
        <v>50451</v>
      </c>
      <c r="N12" s="39">
        <f t="shared" si="1"/>
        <v>23</v>
      </c>
    </row>
    <row r="13" spans="1:14" ht="30" customHeight="1" x14ac:dyDescent="0.25">
      <c r="A13" s="29"/>
      <c r="B13" s="30">
        <v>44782</v>
      </c>
      <c r="C13" s="31" t="s">
        <v>28</v>
      </c>
      <c r="D13" s="31" t="s">
        <v>28</v>
      </c>
      <c r="E13" s="32" t="str">
        <f>IF(D13="","",VLOOKUP(D13,[1]SOLICITANTE!B$3:K$86,10))</f>
        <v>Gabinete nº 22 - Pav. VER - 2º andar</v>
      </c>
      <c r="F13" s="40" t="s">
        <v>37</v>
      </c>
      <c r="G13" s="33" t="s">
        <v>38</v>
      </c>
      <c r="H13" s="31" t="s">
        <v>39</v>
      </c>
      <c r="I13" s="35">
        <v>0.375</v>
      </c>
      <c r="J13" s="35">
        <v>0.4375</v>
      </c>
      <c r="K13" s="36">
        <f t="shared" si="0"/>
        <v>6.25E-2</v>
      </c>
      <c r="L13" s="37">
        <f t="shared" si="2"/>
        <v>50451</v>
      </c>
      <c r="M13" s="41">
        <v>50473</v>
      </c>
      <c r="N13" s="39">
        <f t="shared" si="1"/>
        <v>22</v>
      </c>
    </row>
    <row r="14" spans="1:14" ht="30" customHeight="1" x14ac:dyDescent="0.25">
      <c r="A14" s="29"/>
      <c r="B14" s="30">
        <v>44782</v>
      </c>
      <c r="C14" s="31" t="s">
        <v>40</v>
      </c>
      <c r="D14" s="31" t="s">
        <v>40</v>
      </c>
      <c r="E14" s="32" t="s">
        <v>33</v>
      </c>
      <c r="F14" s="40" t="s">
        <v>41</v>
      </c>
      <c r="G14" s="33" t="s">
        <v>42</v>
      </c>
      <c r="H14" s="34" t="s">
        <v>43</v>
      </c>
      <c r="I14" s="35">
        <v>0.45833333333333331</v>
      </c>
      <c r="J14" s="35">
        <v>0.47222222222222227</v>
      </c>
      <c r="K14" s="36">
        <f t="shared" si="0"/>
        <v>1.3888888888888951E-2</v>
      </c>
      <c r="L14" s="37">
        <f t="shared" si="2"/>
        <v>50473</v>
      </c>
      <c r="M14" s="41">
        <v>50477</v>
      </c>
      <c r="N14" s="39">
        <f t="shared" si="1"/>
        <v>4</v>
      </c>
    </row>
    <row r="15" spans="1:14" ht="50.1" customHeight="1" x14ac:dyDescent="0.25">
      <c r="A15" s="29"/>
      <c r="B15" s="30">
        <v>44783</v>
      </c>
      <c r="C15" s="31" t="s">
        <v>40</v>
      </c>
      <c r="D15" s="31" t="s">
        <v>40</v>
      </c>
      <c r="E15" s="32" t="s">
        <v>33</v>
      </c>
      <c r="F15" s="40" t="s">
        <v>37</v>
      </c>
      <c r="G15" s="33" t="s">
        <v>38</v>
      </c>
      <c r="H15" s="34" t="s">
        <v>44</v>
      </c>
      <c r="I15" s="35">
        <v>0.3444444444444445</v>
      </c>
      <c r="J15" s="35">
        <v>0.50347222222222221</v>
      </c>
      <c r="K15" s="36">
        <f t="shared" si="0"/>
        <v>0.15902777777777771</v>
      </c>
      <c r="L15" s="37">
        <f t="shared" si="2"/>
        <v>50477</v>
      </c>
      <c r="M15" s="41">
        <v>50511</v>
      </c>
      <c r="N15" s="39">
        <f t="shared" si="1"/>
        <v>34</v>
      </c>
    </row>
    <row r="16" spans="1:14" x14ac:dyDescent="0.25">
      <c r="A16" s="29"/>
      <c r="B16" s="30">
        <v>44783</v>
      </c>
      <c r="C16" s="31" t="s">
        <v>28</v>
      </c>
      <c r="D16" s="31" t="s">
        <v>28</v>
      </c>
      <c r="E16" s="32" t="str">
        <f>IF(D16="","",VLOOKUP(D16,[1]SOLICITANTE!B$3:K$86,10))</f>
        <v>Gabinete nº 22 - Pav. VER - 2º andar</v>
      </c>
      <c r="F16" s="31" t="s">
        <v>37</v>
      </c>
      <c r="G16" s="33" t="s">
        <v>38</v>
      </c>
      <c r="H16" s="31" t="s">
        <v>45</v>
      </c>
      <c r="I16" s="35">
        <v>0.58333333333333337</v>
      </c>
      <c r="J16" s="35">
        <v>0.65625</v>
      </c>
      <c r="K16" s="36">
        <f t="shared" si="0"/>
        <v>7.291666666666663E-2</v>
      </c>
      <c r="L16" s="37">
        <f t="shared" si="2"/>
        <v>50511</v>
      </c>
      <c r="M16" s="38">
        <v>50533</v>
      </c>
      <c r="N16" s="39">
        <f t="shared" si="1"/>
        <v>22</v>
      </c>
    </row>
    <row r="17" spans="1:14" x14ac:dyDescent="0.25">
      <c r="A17" s="29"/>
      <c r="B17" s="30">
        <v>44788</v>
      </c>
      <c r="C17" s="31" t="s">
        <v>46</v>
      </c>
      <c r="D17" s="42" t="s">
        <v>47</v>
      </c>
      <c r="E17" s="32" t="s">
        <v>48</v>
      </c>
      <c r="F17" s="40" t="s">
        <v>49</v>
      </c>
      <c r="G17" s="33" t="s">
        <v>50</v>
      </c>
      <c r="H17" s="31" t="s">
        <v>51</v>
      </c>
      <c r="I17" s="35">
        <v>0.41666666666666669</v>
      </c>
      <c r="J17" s="35">
        <v>0.64583333333333337</v>
      </c>
      <c r="K17" s="36">
        <f t="shared" si="0"/>
        <v>0.22916666666666669</v>
      </c>
      <c r="L17" s="37">
        <v>50533</v>
      </c>
      <c r="M17" s="41">
        <v>50547</v>
      </c>
      <c r="N17" s="39">
        <f t="shared" si="1"/>
        <v>14</v>
      </c>
    </row>
    <row r="18" spans="1:14" x14ac:dyDescent="0.25">
      <c r="A18" s="29"/>
      <c r="B18" s="30">
        <v>44791</v>
      </c>
      <c r="C18" s="31" t="s">
        <v>52</v>
      </c>
      <c r="D18" s="31" t="s">
        <v>53</v>
      </c>
      <c r="E18" s="32" t="s">
        <v>54</v>
      </c>
      <c r="F18" s="40" t="s">
        <v>29</v>
      </c>
      <c r="G18" s="33" t="s">
        <v>30</v>
      </c>
      <c r="H18" s="31" t="s">
        <v>55</v>
      </c>
      <c r="I18" s="35">
        <v>0.46527777777777773</v>
      </c>
      <c r="J18" s="35">
        <v>0.47916666666666669</v>
      </c>
      <c r="K18" s="36">
        <f t="shared" si="0"/>
        <v>1.3888888888888951E-2</v>
      </c>
      <c r="L18" s="37">
        <f t="shared" si="2"/>
        <v>50547</v>
      </c>
      <c r="M18" s="41">
        <v>50548</v>
      </c>
      <c r="N18" s="39">
        <f t="shared" si="1"/>
        <v>1</v>
      </c>
    </row>
    <row r="19" spans="1:14" x14ac:dyDescent="0.25">
      <c r="A19" s="29"/>
      <c r="B19" s="30">
        <v>44797</v>
      </c>
      <c r="C19" s="31" t="s">
        <v>28</v>
      </c>
      <c r="D19" s="31" t="s">
        <v>28</v>
      </c>
      <c r="E19" s="32" t="str">
        <f>IF(D19="","",VLOOKUP(D19,[1]SOLICITANTE!B$3:K$86,10))</f>
        <v>Gabinete nº 22 - Pav. VER - 2º andar</v>
      </c>
      <c r="F19" s="31" t="s">
        <v>37</v>
      </c>
      <c r="G19" s="33" t="s">
        <v>38</v>
      </c>
      <c r="H19" s="31" t="s">
        <v>39</v>
      </c>
      <c r="I19" s="35">
        <v>0.39583333333333331</v>
      </c>
      <c r="J19" s="35">
        <v>0.55208333333333337</v>
      </c>
      <c r="K19" s="36">
        <f t="shared" si="0"/>
        <v>0.15625000000000006</v>
      </c>
      <c r="L19" s="37">
        <v>50548</v>
      </c>
      <c r="M19" s="38">
        <v>50574</v>
      </c>
      <c r="N19" s="39">
        <f t="shared" si="1"/>
        <v>26</v>
      </c>
    </row>
    <row r="20" spans="1:14" ht="30" customHeight="1" x14ac:dyDescent="0.25">
      <c r="A20" s="29"/>
      <c r="B20" s="30">
        <v>44797</v>
      </c>
      <c r="C20" s="31" t="s">
        <v>23</v>
      </c>
      <c r="D20" s="31" t="s">
        <v>23</v>
      </c>
      <c r="E20" s="32" t="s">
        <v>24</v>
      </c>
      <c r="F20" s="40" t="s">
        <v>25</v>
      </c>
      <c r="G20" s="33" t="s">
        <v>26</v>
      </c>
      <c r="H20" s="34" t="s">
        <v>56</v>
      </c>
      <c r="I20" s="35">
        <v>0.61111111111111105</v>
      </c>
      <c r="J20" s="35">
        <v>0.67708333333333337</v>
      </c>
      <c r="K20" s="36">
        <f t="shared" si="0"/>
        <v>6.5972222222222321E-2</v>
      </c>
      <c r="L20" s="37">
        <f t="shared" si="2"/>
        <v>50574</v>
      </c>
      <c r="M20" s="41">
        <v>50597</v>
      </c>
      <c r="N20" s="39">
        <f t="shared" si="1"/>
        <v>23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7" xr:uid="{56B4D841-E2B4-41AF-8DFD-58BA303A97FD}">
      <formula1>Solicita</formula1>
    </dataValidation>
    <dataValidation type="list" allowBlank="1" showInputMessage="1" showErrorMessage="1" sqref="D10:D16 D18:D20 C10:C20" xr:uid="{331EFED8-6FE9-4DF2-B999-9BE9523BEBE3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2023-05-30T21:45:18Z</dcterms:created>
  <dcterms:modified xsi:type="dcterms:W3CDTF">2023-05-30T21:48:30Z</dcterms:modified>
</cp:coreProperties>
</file>